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5" activeTab="3"/>
  </bookViews>
  <sheets>
    <sheet name="1. 2021-2023 YATIR. TAV.KUR TEK" sheetId="1" r:id="rId1"/>
    <sheet name="PROJEYE  İLİŞKİN GEREKÇ.ÖRNEĞİ" sheetId="2" r:id="rId2"/>
    <sheet name=" YATIRIM TEKLİF TABLO KUR ÖRNEK" sheetId="3" r:id="rId3"/>
    <sheet name="2. YATIR. TEKLİF TAB KUR DÜZEN." sheetId="4" r:id="rId4"/>
    <sheet name="TABLO-1 DKH ÖZET TAVAN TEKİFİ" sheetId="5" state="hidden" r:id="rId5"/>
    <sheet name="2017 YATIRIM İLAVE İHTİYAÇ " sheetId="6" state="hidden" r:id="rId6"/>
    <sheet name="TABLO-1 DKH.KURUM TEK." sheetId="7" state="hidden" r:id="rId7"/>
    <sheet name="TABLO-7 PROJE İZLEME FORMU" sheetId="8" state="hidden" r:id="rId8"/>
    <sheet name="TABLO-13 DEFLATÖR" sheetId="9" state="hidden" r:id="rId9"/>
  </sheets>
  <externalReferences>
    <externalReference r:id="rId12"/>
  </externalReferences>
  <definedNames/>
  <calcPr fullCalcOnLoad="1"/>
</workbook>
</file>

<file path=xl/sharedStrings.xml><?xml version="1.0" encoding="utf-8"?>
<sst xmlns="http://schemas.openxmlformats.org/spreadsheetml/2006/main" count="1146" uniqueCount="448">
  <si>
    <t>Yeni Proje</t>
  </si>
  <si>
    <t>06.2.2 HAMMADDE ALIMLARI</t>
  </si>
  <si>
    <t>06.2.2 HAMMADDE ALIMLARI TOPLAMI</t>
  </si>
  <si>
    <t>06.2.7 KİMYEVİ MADDE İLE KAUÇUK VE PLASTİK ÜRÜN ALIMLARI</t>
  </si>
  <si>
    <t>06.2.1 MÜŞAVİR FİRMA VE KİŞİLERE ÖDEMELER TOPLAMI</t>
  </si>
  <si>
    <t>06.2.7 KİMYEVİ MADDE İLE KAUÇUK VE PLASTİK ÜRÜN ALIMLARI TOPLAMI</t>
  </si>
  <si>
    <t>06.2.8 METAL ÜRÜNLERİ ALIMLARI</t>
  </si>
  <si>
    <t>06.2.8 METAL ÜRÜNLERİ ALIMLARI TOPLAMI</t>
  </si>
  <si>
    <t>06.2.9 DİĞER ALIMLAR</t>
  </si>
  <si>
    <t>06.2.9 DİĞER ALIMLAR TOPLAMI</t>
  </si>
  <si>
    <t>06.9.2 YOLLUK GİDERLERİ</t>
  </si>
  <si>
    <t>06.9.2 YOLLUK GİDERLERİ TOPLAMI</t>
  </si>
  <si>
    <t>06.9.9 DİĞER SERMAYE GİDERLERİ TOPLAMI</t>
  </si>
  <si>
    <t>06.9.9 DİĞER SERMAYE GİDERLERİ</t>
  </si>
  <si>
    <t>06.3 GAYRİ MADDİ HAK ALIMLARI TOPLAMI</t>
  </si>
  <si>
    <t>2012</t>
  </si>
  <si>
    <t>İstanbul</t>
  </si>
  <si>
    <t>YILDIZ TEKNİK ÜNİVERSİTESİ</t>
  </si>
  <si>
    <t>GENEL TOPLAM</t>
  </si>
  <si>
    <t>PROJE SAYISI</t>
  </si>
  <si>
    <t>ETÜD-PROJE İŞLERİ</t>
  </si>
  <si>
    <t>DEVAM EDEN PROJELER</t>
  </si>
  <si>
    <t>YENİ PROJELER</t>
  </si>
  <si>
    <t>SEKTÖRÜ / ALT SEKTÖR</t>
  </si>
  <si>
    <t>2008</t>
  </si>
  <si>
    <t>2011</t>
  </si>
  <si>
    <t>Öz Gelir</t>
  </si>
  <si>
    <t>06.5 GAYRİMENKUL SERMAYE ÜRETİM GİDERLERİ TOPLAMI</t>
  </si>
  <si>
    <t>06.5.1 MÜŞAVİR FİRMA VE KİŞİLERE ÖDEMELER</t>
  </si>
  <si>
    <t>Tahmini Fiziki Gerçekleşme</t>
  </si>
  <si>
    <t>Tutarı</t>
  </si>
  <si>
    <t>Miktarı</t>
  </si>
  <si>
    <t>Birimi</t>
  </si>
  <si>
    <t>2006</t>
  </si>
  <si>
    <t>2007</t>
  </si>
  <si>
    <t>06.5.1 MÜŞAVİR FİRMA VE KİŞİLERE ÖDEMELER TOPLAMI</t>
  </si>
  <si>
    <t>06.5.7.01 Hizmet Binası</t>
  </si>
  <si>
    <t>06.5.7 MÜTEAHHİTLİK GİDERLERİ TOPLAMI</t>
  </si>
  <si>
    <t>06.5.7 MÜTEAHHİTLİK GİDERLERİ</t>
  </si>
  <si>
    <t>Hazine Yardımı</t>
  </si>
  <si>
    <t>BÜTÇE YILI</t>
  </si>
  <si>
    <t>GELİR TÜRÜ</t>
  </si>
  <si>
    <t>Toplam</t>
  </si>
  <si>
    <t>06.1.1 BÜRO VE İŞYERİ MEFRUŞAT ALIMLARI</t>
  </si>
  <si>
    <t>MAL, MALZEME VE HİZMET ALIM TEKLİFLERİNİN</t>
  </si>
  <si>
    <t>06.1.2 BÜRO VE İŞYERİ MAKİNE TEÇHİZAT ALIMLARI TOPLAMI</t>
  </si>
  <si>
    <t>09.8.8.00</t>
  </si>
  <si>
    <t>06.1.3 AVADANLIK ALIMLARI TOPLAMI</t>
  </si>
  <si>
    <t>06.1 MAMUL MAL ALIMLARI TOPLAMI</t>
  </si>
  <si>
    <t>06.2 MENKUL SERMAYE ÜRETİM GİDERLERİ</t>
  </si>
  <si>
    <t>06.2 MENKUL SERMAYE ÜRETİM GİDERLERİ TOPLAMI</t>
  </si>
  <si>
    <t>06.9 DİĞER SERMAYE GİDERLERİ</t>
  </si>
  <si>
    <t>06.9 DİĞER SERMAYE GİDERLERİ TOPLAMI</t>
  </si>
  <si>
    <t>06.3 GAYRİ MADDİ HAK ALIMLARI</t>
  </si>
  <si>
    <t>06.1.6 YAYIN ALIMLARI VE YAPIMLARI</t>
  </si>
  <si>
    <t>06.1.6 YAYIN ALIMLARI VE YAPIMLARI TOPLAMI</t>
  </si>
  <si>
    <r>
      <t xml:space="preserve">YATIRIM TEKLİFLERİ TABLOSU </t>
    </r>
    <r>
      <rPr>
        <b/>
        <sz val="14"/>
        <color indexed="10"/>
        <rFont val="Arial Tur"/>
        <family val="0"/>
      </rPr>
      <t>(KURUM TEKLİFİ)</t>
    </r>
  </si>
  <si>
    <t>TAVAN TEKLİFİ</t>
  </si>
  <si>
    <t>KURUM TEKLİFİ</t>
  </si>
  <si>
    <t>İLAVE ÖDENEK İHTİYACI</t>
  </si>
  <si>
    <t>2013</t>
  </si>
  <si>
    <t>SEKTÖR</t>
  </si>
  <si>
    <t>PROJE SAHİBİ KURULUŞ</t>
  </si>
  <si>
    <t>PROJENİN;</t>
  </si>
  <si>
    <t>ADI</t>
  </si>
  <si>
    <t>NUMARASI</t>
  </si>
  <si>
    <t>YERİ</t>
  </si>
  <si>
    <t>KARAKTERİSTİĞİ</t>
  </si>
  <si>
    <t>YATIRIM TEKLİFLERİYLE YAPILMASI PLANLANAN</t>
  </si>
  <si>
    <t>Rektörlük Bilimsel Araştırma Projeleri</t>
  </si>
  <si>
    <t xml:space="preserve"> </t>
  </si>
  <si>
    <t>2009</t>
  </si>
  <si>
    <t>2010</t>
  </si>
  <si>
    <t>BÜTÇE KANUNU</t>
  </si>
  <si>
    <t>Takım</t>
  </si>
  <si>
    <r>
      <t>M</t>
    </r>
    <r>
      <rPr>
        <vertAlign val="superscript"/>
        <sz val="10"/>
        <rFont val="Arial Tur"/>
        <family val="0"/>
      </rPr>
      <t>2</t>
    </r>
  </si>
  <si>
    <t>DİĞER KAMU HİZMETLERİ - TEKNOLOJİK ARAŞTIRMA SEKTÖRÜ</t>
  </si>
  <si>
    <t>DKH - TEKNOLOJİK ARAŞTIRMA</t>
  </si>
  <si>
    <t>06.2.1 MÜŞAVİR FİRMA VE KİŞİLERE ÖDEMELER</t>
  </si>
  <si>
    <t>06.5 GAYRİMENKUL SERMAYE ÜRETİM GİDERLERİ</t>
  </si>
  <si>
    <t>Muhtelif</t>
  </si>
  <si>
    <t>BAŞLAMA / BİTİŞ TARİHİ</t>
  </si>
  <si>
    <t>06.1 MAMUL MAL ALIMLARI</t>
  </si>
  <si>
    <t xml:space="preserve">EKONOMİK KODLARI </t>
  </si>
  <si>
    <t>AÇIKLAMASI</t>
  </si>
  <si>
    <t>06.1.2 BÜRO VE İŞYERİ MAKİNE TEÇHİZAT ALIMLARI</t>
  </si>
  <si>
    <t>06.1.3 AVADANLIK ALIMLARI</t>
  </si>
  <si>
    <t>PROJE TUTARI</t>
  </si>
  <si>
    <t>TOPLAM</t>
  </si>
  <si>
    <t>PROJE NO</t>
  </si>
  <si>
    <t>PROJE ADI</t>
  </si>
  <si>
    <t>DIŞ</t>
  </si>
  <si>
    <t>TUTARI</t>
  </si>
  <si>
    <t>Adet</t>
  </si>
  <si>
    <t>Merkezi Araştırma Laboratuarı</t>
  </si>
  <si>
    <t>2011K120410</t>
  </si>
  <si>
    <t>2014</t>
  </si>
  <si>
    <t>2015</t>
  </si>
  <si>
    <t>06.1.1.01                                Büro Mefruşatı Alımları</t>
  </si>
  <si>
    <t>06.1.2.01                                Büro Makineleri Alımları</t>
  </si>
  <si>
    <t>06.1.2.04                            Labaratuar Cihazı Alımları</t>
  </si>
  <si>
    <t>06.1.2.90                                       Diğer Makine Teçhizat Alımları</t>
  </si>
  <si>
    <t>06.1.3.04                            Labaratuar Gereçleri Alımları</t>
  </si>
  <si>
    <t>06.1.3.90                                       Diğer Avadanlık Alımları</t>
  </si>
  <si>
    <t>06.1.6.01                                Basılı Yayın Alımları ve Yapımları</t>
  </si>
  <si>
    <t>06.1.6.02                            El Yazması Alımları ve Yapımları</t>
  </si>
  <si>
    <t>06.1.6.03                                          Elektronik Ortamda Yayın Alımları ve Yapımları</t>
  </si>
  <si>
    <t>06.1.6.04                            Görüntülü Yayın Alımları ve Yapımları</t>
  </si>
  <si>
    <t>06.1.6.90                                       Diğer Yayın Alımları ve Yapımları</t>
  </si>
  <si>
    <t>06.2.2.01                                Hammadde Alımları</t>
  </si>
  <si>
    <t xml:space="preserve">06.2.7.01                                        Kimyevi Madde İle Kauçuk ve Plastik Ürün Alımları </t>
  </si>
  <si>
    <t>06.2.8.01                                       Metal Ürün Alımları</t>
  </si>
  <si>
    <t>06.2.9.01                            Diğer Alımlar</t>
  </si>
  <si>
    <t>06.3.1.01                                Bilgisayar Yazılım Alımları</t>
  </si>
  <si>
    <t>06.3.2.01                           Harita Alımları</t>
  </si>
  <si>
    <t>06.3.2.02                                          Plan Proje Alımları</t>
  </si>
  <si>
    <t>06.3.3.01                            Lisans Alımları</t>
  </si>
  <si>
    <t>06.3.4.01                                Patent Alımları</t>
  </si>
  <si>
    <t>06.3.9.01                           Diğer Fikri Hak Alımları</t>
  </si>
  <si>
    <t>06.9.9.01                           Diğer Sermaye Giderleri</t>
  </si>
  <si>
    <t>06.1.2.02                                           Bilgisayar Alımları</t>
  </si>
  <si>
    <t>06.2.1.01                                Proje Giderleri</t>
  </si>
  <si>
    <t>06.2.1.02                           Müşavirlik Giderleri</t>
  </si>
  <si>
    <t>06.2.1.03                                          Kontrol Giderleri</t>
  </si>
  <si>
    <t>06.2.1.90                            Diğer giderler</t>
  </si>
  <si>
    <t>06.9.2.01                                Yurt İçi Geçici Görev Yollukları</t>
  </si>
  <si>
    <t>06.9.2.03                                Yurtdışı  Geçici Görev Yollukları</t>
  </si>
  <si>
    <t>TABLO-7 : PROJE İZLEME FORMU</t>
  </si>
  <si>
    <t xml:space="preserve">SEKTÖR                            </t>
  </si>
  <si>
    <t xml:space="preserve">PROJE SAHİBİ KURULUŞ </t>
  </si>
  <si>
    <t xml:space="preserve">                    YERİ</t>
  </si>
  <si>
    <t>İSTANBUL / BEŞİKTAŞ - ESENLER - ŞİŞLİ</t>
  </si>
  <si>
    <t>BAŞLAMA/BİTİŞ TARİHİ</t>
  </si>
  <si>
    <t>YATIRIMIN YILLAR İTİBARİYLE GELİŞİMİ</t>
  </si>
  <si>
    <t>(Cari Fiyatlarla, Bin TL.)</t>
  </si>
  <si>
    <t>YILLAR</t>
  </si>
  <si>
    <t>PROGRAM ÖDENEĞİ</t>
  </si>
  <si>
    <t>REVİZE ÖDENEK</t>
  </si>
  <si>
    <t>HARCAMA</t>
  </si>
  <si>
    <t>PROGRAMA GİRİŞ YILI</t>
  </si>
  <si>
    <r>
      <t>( * )</t>
    </r>
    <r>
      <rPr>
        <sz val="10"/>
        <rFont val="Arial"/>
        <family val="2"/>
      </rPr>
      <t xml:space="preserve"> GERÇEKLEŞME YÜZDESİ (HARCAMA/PROGRAM)*100 OLARAK VERİLECEKTİR.</t>
    </r>
  </si>
  <si>
    <t>GERÇEKLEŞME YÜZDESİ (*)</t>
  </si>
  <si>
    <t>EĞİTİM</t>
  </si>
  <si>
    <t>SEKTÖRLER</t>
  </si>
  <si>
    <t>DIŞ PARA DEFLATÖRÜ</t>
  </si>
  <si>
    <t>TARIM</t>
  </si>
  <si>
    <t>MADENCİLİK</t>
  </si>
  <si>
    <t>İMALAT</t>
  </si>
  <si>
    <t>ENERJİ</t>
  </si>
  <si>
    <t>ULAŞTIRMA</t>
  </si>
  <si>
    <t>TURİZM</t>
  </si>
  <si>
    <t>KONUT</t>
  </si>
  <si>
    <t>SAĞLIK</t>
  </si>
  <si>
    <t>D. HİZMETLER</t>
  </si>
  <si>
    <t>Açıklama :</t>
  </si>
  <si>
    <t>2. Kamu sabit sermaye yatırım deflatörleri sektördeki toplam(bina, makine-teçhizat) yatırım harcamaları içindir.</t>
  </si>
  <si>
    <t>2011K121450</t>
  </si>
  <si>
    <r>
      <t>İleri Arş+Mak.Teçh.+ İnş.(6000 m</t>
    </r>
    <r>
      <rPr>
        <vertAlign val="superscript"/>
        <sz val="10"/>
        <rFont val="Arial"/>
        <family val="2"/>
      </rPr>
      <t>2</t>
    </r>
    <r>
      <rPr>
        <sz val="10"/>
        <rFont val="Arial"/>
        <family val="2"/>
      </rPr>
      <t>)</t>
    </r>
  </si>
  <si>
    <t>DKH-TEKONOLOJİK ARAŞTIRMA</t>
  </si>
  <si>
    <t>adet</t>
  </si>
  <si>
    <t>2016</t>
  </si>
  <si>
    <t>2016 YATIRIM TEKLİFİ</t>
  </si>
  <si>
    <t>2016 YATIRIM TEKLİFİNİN</t>
  </si>
  <si>
    <t>Muhtelif Mefruşat Alımları</t>
  </si>
  <si>
    <t>Fotokopi</t>
  </si>
  <si>
    <t>Faks</t>
  </si>
  <si>
    <t>Tarayıcı</t>
  </si>
  <si>
    <t>Kağıt Kıyıcı</t>
  </si>
  <si>
    <t>Printer</t>
  </si>
  <si>
    <t>Masaüstü Bilgisayar</t>
  </si>
  <si>
    <t>Dizüstü Bilgisayar</t>
  </si>
  <si>
    <t>Server Sistemi</t>
  </si>
  <si>
    <t>İş istasyonu</t>
  </si>
  <si>
    <t>Buzdolabı</t>
  </si>
  <si>
    <t>Gaz Tüpleri</t>
  </si>
  <si>
    <t>Laboratuar Masalar ve Yerleşimi</t>
  </si>
  <si>
    <t>Takım ve Tamir Ekipmanları</t>
  </si>
  <si>
    <t>Muktelif Çelik Al Hidrolik Pnömatik Malzeme</t>
  </si>
  <si>
    <t>Laboratuvar plan ve organizasyon hizmeti alımı</t>
  </si>
  <si>
    <t>Muhtelif Hammadde Alımları</t>
  </si>
  <si>
    <t>Muhtelif Kimyevi Madde Alımı</t>
  </si>
  <si>
    <t>Muhtelif Metal Ürünleri Alımları</t>
  </si>
  <si>
    <t>Muhtelif Bilgisayar Yazılım Alımları</t>
  </si>
  <si>
    <t>Proje Çalışmaları İçin Yolluk Giderleri</t>
  </si>
  <si>
    <t>Yardımcı Personel Yıllık Maaş Bedeli</t>
  </si>
  <si>
    <t>2017 YATIRIM TEKLİFİ</t>
  </si>
  <si>
    <t>2017</t>
  </si>
  <si>
    <t>2017 YATIRIM TEKLİFİNİN</t>
  </si>
  <si>
    <t>06.5.1.01 Proje Giderleri</t>
  </si>
  <si>
    <t>Tablo-13:  KAMU SABİT SERMAYE YATIRIM VE DIŞ PARA DEFLATÖRLERİ (2015=1,0000000)</t>
  </si>
  <si>
    <t>1. Proje hangi sektörde yer alıyorsa o sektöre ait yatırım deflatörü kullanılacak, cari yıl fiyatlarıyla olan harcamalar ilgili yılın deflatörüne bölünerek 2015 yılı fiyatlarına dönüştürülecektir.</t>
  </si>
  <si>
    <t>3. Cari fiyatlarla olan dış para harcamaları (TL cinsinden), ilgili yılın dış para deflatörüne bölünerek 2015 yılı fiyatlarına dönüştürülecektir.</t>
  </si>
  <si>
    <r>
      <t xml:space="preserve">4. 2015 yılı kur değeri olarak </t>
    </r>
    <r>
      <rPr>
        <b/>
        <u val="single"/>
        <sz val="12"/>
        <rFont val="Arial"/>
        <family val="2"/>
      </rPr>
      <t>1 ABD Doları =  2,2154 TL</t>
    </r>
    <r>
      <rPr>
        <u val="single"/>
        <sz val="12"/>
        <rFont val="Arial"/>
        <family val="2"/>
      </rPr>
      <t xml:space="preserve"> </t>
    </r>
    <r>
      <rPr>
        <sz val="12"/>
        <rFont val="Arial"/>
        <family val="2"/>
      </rPr>
      <t>alınacaktır (</t>
    </r>
    <r>
      <rPr>
        <b/>
        <sz val="12"/>
        <rFont val="Arial"/>
        <family val="2"/>
      </rPr>
      <t xml:space="preserve">2016 yılı için 1 ABD Doları = 2,2824 TL, 2017 yılı için 1 ABD Doları=2,3506 TL olarak dikkate alınacaktır.) </t>
    </r>
  </si>
  <si>
    <t>2015 SONUNA KADAR TAHMİNİ KÜMÜLATİF HARCAMA</t>
  </si>
  <si>
    <t>2018 YILI YATIRIM TEKLİFİ (Toplam)</t>
  </si>
  <si>
    <t>2016 Yılı Fiyatlarıyla, Bin TL.</t>
  </si>
  <si>
    <t>2011-2018</t>
  </si>
  <si>
    <t>2018 YATIRIM TEKLİFİ</t>
  </si>
  <si>
    <t>2018 YATIRIM TEKLİFİNİN</t>
  </si>
  <si>
    <t>2014 DEFL</t>
  </si>
  <si>
    <t xml:space="preserve">DKH-TEKONOLOJİK ARAŞTIRMA </t>
  </si>
  <si>
    <t>İleri Arş+Mak.Teçh.+ İnş.</t>
  </si>
  <si>
    <t>2016 YATIRIM TEKLİFLERİNİN İLAVE ÖDENEK İHTİYAÇ TABLOSU</t>
  </si>
  <si>
    <t>NOT: Her Proje için ayrı ayrı düzenlenecek</t>
  </si>
  <si>
    <t>İleri Arş+Mak.Teçh.+ İnş.(Moleküler Biyoloji, Mikrobiyoloji, Tozsuz Oda, Temiz oda, Çizgi kromatografi odası ve hücre kültürü odası yapımı)</t>
  </si>
  <si>
    <t>SEM</t>
  </si>
  <si>
    <t>AFM</t>
  </si>
  <si>
    <t>PVD SİSTEMLERİ</t>
  </si>
  <si>
    <t>XRD</t>
  </si>
  <si>
    <t>XRF</t>
  </si>
  <si>
    <t>SARFLAR</t>
  </si>
  <si>
    <t>Muhtelif Çelik Al Hidrolik Pnömatik Malzeme</t>
  </si>
  <si>
    <t>Biyomedikal Mekatronik Laboratuvarı</t>
  </si>
  <si>
    <t>Multigas Analyzer</t>
  </si>
  <si>
    <t>Süper Bilgisayar Sistemi</t>
  </si>
  <si>
    <t>Tıbbi cihaz geliştilmede kullanılan 
temel elektronik cihazlar</t>
  </si>
  <si>
    <t>Ultrasantrifüj</t>
  </si>
  <si>
    <t>Dönel Elektromekanik Eyleyici Performans Analizörü</t>
  </si>
  <si>
    <t>Manyetik Akı ve Demagnetizasyon 
Ölçüm ve Karakterizasyon Cihazı</t>
  </si>
  <si>
    <t>Çok Maksatlı Elektrik Güç Analizörü</t>
  </si>
  <si>
    <t xml:space="preserve">Parçacık Hızı Görüntüleme (PHG) Sistemi </t>
  </si>
  <si>
    <t>Modüler Hızlı Görüntü ve Veri İşleme Ünitesi</t>
  </si>
  <si>
    <t>X-Ray Computer Tomography ve Muayene Cihazı</t>
  </si>
  <si>
    <t xml:space="preserve">PCB-Stencil Hazırlama Cihazı </t>
  </si>
  <si>
    <t>3D Yazıcı/Tarayıcı ve CNC Freze Tezgahı</t>
  </si>
  <si>
    <t>PVD kaplama sistemleri</t>
  </si>
  <si>
    <t>Spektroskopi sistemleri</t>
  </si>
  <si>
    <t>Temiz oda (10-100-1000 sınıflarına)</t>
  </si>
  <si>
    <t>Dual Beam Mikroskop</t>
  </si>
  <si>
    <t>Soğutmalı masa üstü laboratuvar santrifüjü</t>
  </si>
  <si>
    <t>EEG-EMG cihazı</t>
  </si>
  <si>
    <t>Titreşimsiz Masalar ve Mikro Aktivatörler</t>
  </si>
  <si>
    <t>Full body motion capturing system</t>
  </si>
  <si>
    <t>Bioreaktör ve Fermentör</t>
  </si>
  <si>
    <t>Soğutmalı inkübatör</t>
  </si>
  <si>
    <t>Vakumlu etüv</t>
  </si>
  <si>
    <t xml:space="preserve">Mikrobiyolojik inkübatör </t>
  </si>
  <si>
    <t>Nanodrop cihazı</t>
  </si>
  <si>
    <t>Polarize mikroskop</t>
  </si>
  <si>
    <t>Güç kaynağı</t>
  </si>
  <si>
    <t>Hızlı Kamera sistemi</t>
  </si>
  <si>
    <t>Hassas terazi</t>
  </si>
  <si>
    <t>Isıtıcılı manyetik karıştırıcı</t>
  </si>
  <si>
    <t>Derin dondurucu</t>
  </si>
  <si>
    <t>Vakum pompası</t>
  </si>
  <si>
    <t>Ultrasonik banyo</t>
  </si>
  <si>
    <t>Stereo ve İnvert Laboratuvar  Mikroskopları</t>
  </si>
  <si>
    <t>Mini Horizantal elektroforez jel sistemi</t>
  </si>
  <si>
    <t>Mini vertical Elektroforez jel sistemi</t>
  </si>
  <si>
    <t>Sarflar</t>
  </si>
  <si>
    <t>2017 Yılı Fiyatlarıyla, Bin TL.</t>
  </si>
  <si>
    <r>
      <t xml:space="preserve">TABLO-1: 2017 - 2019 DÖNEMİ YATIRIM TEKLİFLERİ ÖZET TABLOSU </t>
    </r>
    <r>
      <rPr>
        <b/>
        <sz val="14"/>
        <color indexed="10"/>
        <rFont val="Arial Tur"/>
        <family val="0"/>
      </rPr>
      <t>(TAVAN TEKLİFİ)</t>
    </r>
  </si>
  <si>
    <t>2016 SONUNA KADAR TAHMİNİ KÜMÜLATİF HARCAMA</t>
  </si>
  <si>
    <t>2017 YILI YATIRIM TEKLİFİ</t>
  </si>
  <si>
    <t>2019 YILI YATIRIM TEKLİFİ (Toplam)</t>
  </si>
  <si>
    <r>
      <t xml:space="preserve">TABLO-1: 2017 - 2019 DÖNEMİ YATIRIM TEKLİFLERİ ÖZET TABLOSU </t>
    </r>
    <r>
      <rPr>
        <b/>
        <sz val="14"/>
        <color indexed="10"/>
        <rFont val="Arial Tur"/>
        <family val="0"/>
      </rPr>
      <t>(KURUM TEKLİFİ)</t>
    </r>
  </si>
  <si>
    <t>Strateji Geliştirme Dairesi Başkanlığı Dolduracaktır.</t>
  </si>
  <si>
    <t>Büro Mefruşatı Alımları</t>
  </si>
  <si>
    <t>Laboratuar Cihazı Alımları</t>
  </si>
  <si>
    <t>Diğer Makine Teçhizat Alımları</t>
  </si>
  <si>
    <t>Hammadde Alımları</t>
  </si>
  <si>
    <t>Diğer Alımlar</t>
  </si>
  <si>
    <t>Bilgisayar Yazılımı Alımları</t>
  </si>
  <si>
    <t>Lisans Alımları</t>
  </si>
  <si>
    <t>Diğer Sermaye Giderleri</t>
  </si>
  <si>
    <t>Hizmet Binası</t>
  </si>
  <si>
    <t>Proje Giderleri</t>
  </si>
  <si>
    <t>Laboratuar Gereçleri Alımları</t>
  </si>
  <si>
    <t>Diğer Avadanlık Alımları</t>
  </si>
  <si>
    <t>Elektronik Ortamda Yayın Alımları ve Yapımları</t>
  </si>
  <si>
    <t>Görüntülü Yayın Alımları ve Yapımları</t>
  </si>
  <si>
    <t>Müşavirlik Giderleri</t>
  </si>
  <si>
    <t>Kontrol Giderleri</t>
  </si>
  <si>
    <t>Plan Proje Alımları</t>
  </si>
  <si>
    <t>Patent Alımları</t>
  </si>
  <si>
    <t>Diğer Fikri Hak Alımları</t>
  </si>
  <si>
    <t>Yurtiçi Geçici Görev Yollukları</t>
  </si>
  <si>
    <t>Yurtdışı Geçici Görev Yollukları</t>
  </si>
  <si>
    <t>06.1</t>
  </si>
  <si>
    <t>MAMUL MAL ALIMLARI</t>
  </si>
  <si>
    <t>06.1.1.01</t>
  </si>
  <si>
    <t>06.1.2.01</t>
  </si>
  <si>
    <t>Büro Makinaları Alımları (Asgari Değerin Üzerinde)</t>
  </si>
  <si>
    <t>06.1.2.02</t>
  </si>
  <si>
    <t>06.1.2.04</t>
  </si>
  <si>
    <t>06.1.2.90</t>
  </si>
  <si>
    <t>06.1.6.01</t>
  </si>
  <si>
    <t>06.2</t>
  </si>
  <si>
    <t>MENKUL SERMAYE ÜRETİM GİDERLERİ</t>
  </si>
  <si>
    <t>06.2.2.01</t>
  </si>
  <si>
    <t>06.2.8.01</t>
  </si>
  <si>
    <t>06.2.9.01</t>
  </si>
  <si>
    <t>06.3</t>
  </si>
  <si>
    <t>GAYRİ MADDİ HAK ALIMLARI</t>
  </si>
  <si>
    <t>06.3.1.01</t>
  </si>
  <si>
    <t>06.3.3.01</t>
  </si>
  <si>
    <t>06.9</t>
  </si>
  <si>
    <t>DİĞER SERMAYE GİDERLERİ</t>
  </si>
  <si>
    <t>06.9.9.01</t>
  </si>
  <si>
    <t xml:space="preserve">Bilgisayar Alımları </t>
  </si>
  <si>
    <t>Basılı Yayın Alımları</t>
  </si>
  <si>
    <t>06.1.6.03</t>
  </si>
  <si>
    <t>06.1.6.04</t>
  </si>
  <si>
    <t>06.1.6.90</t>
  </si>
  <si>
    <t>Diğer Yayın Alımları</t>
  </si>
  <si>
    <t>06.5</t>
  </si>
  <si>
    <t>GAYRİMENKUL SERMAYE ÜRETİM GİDERLERİ</t>
  </si>
  <si>
    <t>06.5.7.01</t>
  </si>
  <si>
    <t>06.5.1.01</t>
  </si>
  <si>
    <t>BİLİMSEL ARAŞTIRMA PROJELERİ  KOORDİNATÖRLÜĞÜ</t>
  </si>
  <si>
    <t>38.10.09.01</t>
  </si>
  <si>
    <t>06.1.3.04</t>
  </si>
  <si>
    <t>06.1.3.90</t>
  </si>
  <si>
    <t>06.2.1.01</t>
  </si>
  <si>
    <t>06.2.1.02</t>
  </si>
  <si>
    <t>06.2.1.03</t>
  </si>
  <si>
    <t>06.2.1.90</t>
  </si>
  <si>
    <t>Diğer Giderler</t>
  </si>
  <si>
    <t>06.2.7.01</t>
  </si>
  <si>
    <t>Kimyevi Madde İle Kauçuk ve Plastik Ürün  Alımları</t>
  </si>
  <si>
    <t>Metal Alımı Ürünü Alımları</t>
  </si>
  <si>
    <t>06.3.2.02</t>
  </si>
  <si>
    <t>06.3.4.01</t>
  </si>
  <si>
    <t>06.3.9.01</t>
  </si>
  <si>
    <t>06.9.2.01</t>
  </si>
  <si>
    <t>06.9.2.03</t>
  </si>
  <si>
    <t xml:space="preserve">NOT:  *Harcama kalemi bazında  ekonomik 4 duzey kurum teklifleri ( Proje için İhtiyac duyulan Ödenek Dağılımı Yapılacak ) </t>
  </si>
  <si>
    <t xml:space="preserve">         * Belirlenen tavan teklif Ödeneği İhtiyac duyulan Harcama kalemlerine dağılımları yapılacaktır.</t>
  </si>
  <si>
    <t>2020 YATIRIM TEKLİFİ</t>
  </si>
  <si>
    <t>2020 YATIRIM TEKLİFİNİN</t>
  </si>
  <si>
    <t>2018 Yılı Fiyatlarıyla, Bin TL.</t>
  </si>
  <si>
    <t>2020</t>
  </si>
  <si>
    <t>BAŞLAMA BİTİŞ</t>
  </si>
  <si>
    <t>İST</t>
  </si>
  <si>
    <t>2021</t>
  </si>
  <si>
    <t>06.7</t>
  </si>
  <si>
    <t>06.7.1.01</t>
  </si>
  <si>
    <t>06.7.7.90</t>
  </si>
  <si>
    <t>2021 YILI TEKLİF</t>
  </si>
  <si>
    <t>2021 TAVAN TEKLİFİ</t>
  </si>
  <si>
    <t>2021 İLAVE İHTİYAÇ</t>
  </si>
  <si>
    <t>1. PROJENİN GEREKÇESİ:</t>
  </si>
  <si>
    <t>2.PROJENİN HEDEF ALDIĞI KESİM VE ETKİLEYECEĞİ DİĞER TARAF:</t>
  </si>
  <si>
    <t>3.PROJENİN GENEL AMACI:</t>
  </si>
  <si>
    <t>7.PROJE FİKRİNİN GELİŞTİRİLMESİNDE UYGULANAN YÖNTEM:</t>
  </si>
  <si>
    <t>4.PROJENİN HEDEFLERİ:</t>
  </si>
  <si>
    <t>5.PROJENİN İSTİHDAMA KATKISI:</t>
  </si>
  <si>
    <t>6.PROJENİN KURUMUN STRATEJİK PLANI İLE İLİŞKİSİ:</t>
  </si>
  <si>
    <t>8.BEKLENEN SONUÇLARI/ÇIKTILARI:</t>
  </si>
  <si>
    <t>9.PROJENİN BİLEŞENLERİ:</t>
  </si>
  <si>
    <t>10.GİRDİ İHTİYACI:</t>
  </si>
  <si>
    <t>11.YATIRIM SONRASI GELİR VE GİDERLER:</t>
  </si>
  <si>
    <t>12.PROJENİN DAYANDIĞI VARSAYIMLAR VE KARŞILAŞABİLECEĞİ RİSKLER:</t>
  </si>
  <si>
    <t>13.PROJENİN YAPILABİLİRLİĞİ:</t>
  </si>
  <si>
    <t>14.PROJENİN SÜRDÜRÜLEBİLİRLİĞİ:</t>
  </si>
  <si>
    <t>1.1 PROJENİN EKONOMİK KOD DAĞILIMI</t>
  </si>
  <si>
    <t>1.3. PROJEYE İLİŞKİN GEREKÇE TABLOSU</t>
  </si>
  <si>
    <t>2018K120820</t>
  </si>
  <si>
    <t>2018-2020</t>
  </si>
  <si>
    <t xml:space="preserve">Büyük Onarım, Makine Teç. Bakım Onarımı, Makine-Teçhizat, Tek. Araş. </t>
  </si>
  <si>
    <t>Hidrodinamik Araştırma Lab.</t>
  </si>
  <si>
    <t>Hidrodinamik Araştırma Laboratuarı</t>
  </si>
  <si>
    <t>2021 YATIRIM TEKLİFİ</t>
  </si>
  <si>
    <t>2021 YATIRIM TEKLİFİNİN</t>
  </si>
  <si>
    <t>2022</t>
  </si>
  <si>
    <t>2022 YILI TEKLİF</t>
  </si>
  <si>
    <t>2022 TAVAN TEKLİFİ</t>
  </si>
  <si>
    <t>2022 KURUM TEKLİFİ</t>
  </si>
  <si>
    <t>2020 Yılı Fiyatlarıyla, Bin TL.</t>
  </si>
  <si>
    <t>2022 YATIRIM TEKLİFİNİN</t>
  </si>
  <si>
    <t>2019 SONUNA KADAR TAHMİNİ KÜMÜLATİF HARCAMA</t>
  </si>
  <si>
    <t>2022 YATIRIM TEKLİFİ</t>
  </si>
  <si>
    <t xml:space="preserve">         * Sarı alanlar  doldurulacaktır.</t>
  </si>
  <si>
    <t>KAREKTERİSTİK</t>
  </si>
  <si>
    <t>AKTARMA EKLENEN</t>
  </si>
  <si>
    <t>AKTARMA DÜŞÜLEN</t>
  </si>
  <si>
    <t>TOPLAM ÖDENEK</t>
  </si>
  <si>
    <t xml:space="preserve">Büyük Onarım, Makine Teç.Bakım Onarımı, Makine-Teçhizat, Teknolojik Araştırma </t>
  </si>
  <si>
    <t xml:space="preserve">YENİ PROJE TEKLİFİ </t>
  </si>
  <si>
    <t>NOT:  Her Yeni Proje için 4 düzey ekonomik kod ÖDENEK Dağılımları ( Hidrodinamik  Araştırma Laboratuvarı Projesi gibi ekonomik kod dağılımları yapılacaktır.</t>
  </si>
  <si>
    <t>YENİ PROJE TEKLİFİ</t>
  </si>
  <si>
    <t>NOT: Teklif Edilen Her Proje için ayrı ayrı düzenlenecek</t>
  </si>
  <si>
    <t>2020 BÜTÇE KANUNU</t>
  </si>
  <si>
    <t>2021 TEKLİF</t>
  </si>
  <si>
    <t>2022 TEKLİF</t>
  </si>
  <si>
    <t>2023 TEKLİF</t>
  </si>
  <si>
    <t>KURUM TEKLİFİ GENEL TOPLAM (2021 + 2023)</t>
  </si>
  <si>
    <t>TAVAN TEKLİFİ GENEL TOPLAM (2021 + 2023)</t>
  </si>
  <si>
    <t>2020 BÜTÇE KANUN</t>
  </si>
  <si>
    <t>2021 BÜTÇE TAHMİNİ</t>
  </si>
  <si>
    <t>2022 BÜTÇE TAHMİNİ</t>
  </si>
  <si>
    <t>2023 TAVAN TEKLİFİ</t>
  </si>
  <si>
    <t>06.1.2.05</t>
  </si>
  <si>
    <t>İşyeri Makine ve Teçhizat Alımları</t>
  </si>
  <si>
    <t>06.1.3.01</t>
  </si>
  <si>
    <t>Tamir Bakım Aletleri Alımları</t>
  </si>
  <si>
    <t>06.1.5.01</t>
  </si>
  <si>
    <t>Sabit İş Makineleri Alımları</t>
  </si>
  <si>
    <t>06.5.7.07</t>
  </si>
  <si>
    <t>Yol Yapım Giderleri (037 Altyapı)</t>
  </si>
  <si>
    <t>06.5.7.90</t>
  </si>
  <si>
    <t>Diğerleri</t>
  </si>
  <si>
    <t>GAYRİMENKUL BUYUK ONARIM GİD.</t>
  </si>
  <si>
    <t>HİDRODİNAMİK ARAŞTIRMA LABORATUVARI PROESİ</t>
  </si>
  <si>
    <r>
      <t xml:space="preserve">2021 - 2023 YILLARI YATIRIM TEKLİFLERİ </t>
    </r>
    <r>
      <rPr>
        <b/>
        <sz val="12"/>
        <color indexed="10"/>
        <rFont val="Arial Tur"/>
        <family val="0"/>
      </rPr>
      <t>(KURUM TEKLİFİ)</t>
    </r>
  </si>
  <si>
    <t xml:space="preserve">YILDIZ TEKNİK ÜNİVERSİTESİ  YATIRIM PROJELERİNİN 2019-2021  YILI  TAVAN-KURUM  TEKLİFLERİ </t>
  </si>
  <si>
    <t>YILDIZ TEKNİK ÜNİVERSİTESİ YATIRIM   ÖDENEK-HARCAMA  VE KURUM VE TAVAN TEKLİFİ</t>
  </si>
  <si>
    <t>2023 YILI TEKLİF</t>
  </si>
  <si>
    <t xml:space="preserve">GENEL </t>
  </si>
  <si>
    <t>2020 PROJE TUTARI</t>
  </si>
  <si>
    <t>2020 BUTÇE ÖDENEĞİ</t>
  </si>
  <si>
    <t>2020 OCAK-HAZIRAN HARCAMA</t>
  </si>
  <si>
    <t>2020 YILSONU HARCAMA TAHMİNİ</t>
  </si>
  <si>
    <t xml:space="preserve">HARCANAN DAN KALAN ÖDENEK </t>
  </si>
  <si>
    <t>YILSONU KALAN ÖDENEK TAHMİNİ</t>
  </si>
  <si>
    <t xml:space="preserve">2021 BÜTÇE  TAHMİN </t>
  </si>
  <si>
    <t>2022 BÜTÇE TAHMİN</t>
  </si>
  <si>
    <t xml:space="preserve">2021 KURUM  TEKLİFİ                      </t>
  </si>
  <si>
    <t>2023 KURUM TEKLİFİ</t>
  </si>
  <si>
    <t>2023 İLAVE İHTİYAÇ</t>
  </si>
  <si>
    <t>2021-2023 KURUM TEKLFİ TOPLAMI</t>
  </si>
  <si>
    <t>2021-2023 TAVANA  TEKLFİ TOPLAMI</t>
  </si>
  <si>
    <t xml:space="preserve">2021-2023 İLAVE MALİYET TOPLAMI </t>
  </si>
  <si>
    <t>2018 K120820</t>
  </si>
  <si>
    <t>2018-2021</t>
  </si>
  <si>
    <t>DKH  ARAŞTIRMA PROJELERİ</t>
  </si>
  <si>
    <t xml:space="preserve">HİDRODİNAMİK ARAŞTIRMA LABORATUVARI </t>
  </si>
  <si>
    <t>Üniversitemizin vizyonu gereği yön veren ve tercih edilen prestijli dünya Üniversitesi olmak adına; altyapı ve donanım anlamında gerekli yatırımların yapılabilmesi için gereken proje karşılığı kaynağa ihtiyaç duyulmaktadır.</t>
  </si>
  <si>
    <t>Proje kapsamında Üniversitemizin misyonu gereği  topluma duyarlı bilgi, insan ve uygulama geliştirmek adına öncelikle hayat boyu öğrenmeyi hedefleyen, analitik düşünen, mükemmelliyet kültürünü benimsemiş, alanında yetkin, girişimci, sorgulayan, yenilikçi, farklı bakabilen, donanımlı, özgüvene sahip, kendi bilgi ve becerisini ifade edebilen, kendi alanında seçkin insanlar barındıran ve yetiştiren bir Üniversite olarak topluma katkı sağlanması düşünülmektedir. 
Bu kapsamda paydaşlarımızın Üniversite faaliyetlerine katılım ve katkılarının sürekliliğini sağlamak ve toplumun temel sorunlarını tespit ederek bu sorunlara çözümler üretmek de görevlerimiz içindedir.</t>
  </si>
  <si>
    <t>Proje karşılığında teknoloji ve yenilik geliştirme kapasitesinin artırılması, fiziki altyapının güçlendirilmesi, kurumsal kalitenin iyileştirilmesinin gerçekleştirilmesi düşünülmektedir.</t>
  </si>
  <si>
    <t>Teknoloji ve verimlilik düzeyini artırarak Uluslararası piyasalarda daha rekabetçi hale gelmemizin sağlanması hedefimiz bulunmaktadır.</t>
  </si>
  <si>
    <t>Proje karşılığında yapılacak çalışmalar sonucunda; ülkedeki işsizliği giderici yönde olumlu etki yapmak üzere, Üniversite ile işbirliği yapan tedarikçiler ve kurumların istihdam artışına yardımcı olmak.</t>
  </si>
  <si>
    <t>Proje Üniversitemizin 2018-2020 Stratejik Planında gösterilen Araştırma ve Geliştirmede, Eğitim ve Öğretimde, Kurumsallıkta, Toplumun Yaşam Kalitesinin Yükseltilmesinde Öncü Üniversite olmak, Mükemmelleşmek ve tüm bu çabaların sürdürülebilirliğini sağlamaya yönelik çalışmalara öncülük yapmak hedeflerine ulaşmada temel teşkil etmektedir.</t>
  </si>
  <si>
    <t xml:space="preserve">Projenin toplumun ihtiyaçlarını ne derecede karşılayacağını analiz etmek, bu projenin hayata geçirilmesine ilişkin karşılaşılabilecek sorunları tespit etmek, projenin hayata geçirilmesi için Üniversitemizin olanaklarının etüdünü yapmak. Tüm bu çalışmalarda dış paydaşlardan (Kamu Kurum Kuruluşları, Teknoloji Geliştirme Kuruluşları gibi) yararlanabilmek ve bununla ilgili etüdleri yapmak. </t>
  </si>
  <si>
    <t>Dünya çapında sanatsal ürünler üreten, bilimsel çözümler sunan, disiplinler arası çalışmalar, inovasyonlar ve projeler yapan ve uygulayan bir üniversite olmak hedeflenmektedir.</t>
  </si>
  <si>
    <t>Proje bileşenlerini; zaman, insan kaynakları, bütünleştirme yönetimi, kapsam yönetimi, maliyet yönetimi, kalite yönetimi, iletişim yönetimi, risk yönetimi ve satınlama yönetimi olarak sıralayabiliriz.</t>
  </si>
  <si>
    <t>Proje girdileri; hammadde ve yardımcı maddeler ile bunların fiyatları, tahmini harcama tutarı, insan gücü, proje yönetimi ve gerekiyorsa teknik yardım gibi kalemlerden oluşmaktadır.</t>
  </si>
  <si>
    <t>Projenin yatırım sonrasında ne kadarının hazine desteği ile yapıldığı, ne kadarının öz gelir desteği ile yapıldığı ve bu bütçe kalemlerinden proje için yapılan harcamalar toplamı.</t>
  </si>
  <si>
    <t>Projenin öngörülen zamanda yapılamaması, ürün gereksinimlerinin tedarik edilemeyişi, ayrılan bütçenin aşılması, hata yoğunluğu yüksek ürün teslimi, ürürnün performansında düşüklük, ürünü tedarik etmede yaşanan problemler, eleman temini yetkinliği.</t>
  </si>
  <si>
    <t>Projenin yapılabilirliği; piyasa araştırması, kapasite ve kuruluş yeri, teknik yönü, yatırım tutarı ve gelir gider tahminleri gibi kalemlerden oluşmaktadır.</t>
  </si>
  <si>
    <t>Projenin sürdürülebilirliği için hedef aldığı toplum bireyleri ve eğitim sektörü ile diğer sektörler arasında veri alış verişine devam edecektir. Zaman içerisinde meydana gelen değişiklikleri takip ederek projenin güncel kalması için çaba gösterilecektir. Bu çalışmaların ekonomik olarak herhangi bir parasal kaynağa ihtiyacı olmaması, projenin ekonomik anlamda sürdürülebilirliğine engel olmayacaktır.</t>
  </si>
  <si>
    <r>
      <t xml:space="preserve">2021 YATIRIM TEKLİFLERİ TABLOSU </t>
    </r>
    <r>
      <rPr>
        <b/>
        <sz val="14"/>
        <color indexed="10"/>
        <rFont val="Arial Tur"/>
        <family val="0"/>
      </rPr>
      <t>(KURUM TEKLİFİ)</t>
    </r>
  </si>
  <si>
    <t>2021 Yılı Fiyatlarıyla, Bin TL.</t>
  </si>
  <si>
    <t>2018-2023</t>
  </si>
  <si>
    <t>2020 SONUNA KADAR TAHMİNİ KÜMÜLATİF HARCAMA</t>
  </si>
  <si>
    <t>2023 YATIRIM TEKLİFİ</t>
  </si>
  <si>
    <t>2021-2023  BÜTÇE TEKLİFİ</t>
  </si>
  <si>
    <t xml:space="preserve">1.2. YILDIZ TEKNİK ÜNİVERSİTESİ  YATIRIM PROJELERİNİN 2021-2023 YILI  TAVAN-KURUM  TEKLİFLERİ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</si>
</sst>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9">
    <font>
      <sz val="10"/>
      <name val="Arial"/>
      <family val="0"/>
    </font>
    <font>
      <b/>
      <sz val="10"/>
      <name val="Arial"/>
      <family val="2"/>
    </font>
    <font>
      <b/>
      <sz val="12"/>
      <name val="Arial Tur"/>
      <family val="0"/>
    </font>
    <font>
      <sz val="8"/>
      <name val="Arial"/>
      <family val="2"/>
    </font>
    <font>
      <b/>
      <sz val="12"/>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color indexed="10"/>
      <name val="Arial"/>
      <family val="2"/>
    </font>
    <font>
      <b/>
      <sz val="14"/>
      <name val="Arial"/>
      <family val="2"/>
    </font>
    <font>
      <b/>
      <sz val="10"/>
      <name val="Arial Tur"/>
      <family val="0"/>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0"/>
      <color indexed="10"/>
      <name val="Arial"/>
      <family val="2"/>
    </font>
    <font>
      <sz val="14"/>
      <name val="Arial"/>
      <family val="2"/>
    </font>
    <font>
      <b/>
      <sz val="12"/>
      <color indexed="10"/>
      <name val="Arial Tur"/>
      <family val="0"/>
    </font>
    <font>
      <b/>
      <sz val="16"/>
      <color indexed="12"/>
      <name val="Verdana"/>
      <family val="2"/>
    </font>
    <font>
      <vertAlign val="superscript"/>
      <sz val="10"/>
      <name val="Arial Tur"/>
      <family val="0"/>
    </font>
    <font>
      <vertAlign val="superscript"/>
      <sz val="10"/>
      <name val="Arial"/>
      <family val="2"/>
    </font>
    <font>
      <sz val="7"/>
      <name val="Times New Roman"/>
      <family val="1"/>
    </font>
    <font>
      <sz val="10"/>
      <color indexed="12"/>
      <name val="Arial"/>
      <family val="2"/>
    </font>
    <font>
      <sz val="10"/>
      <color indexed="14"/>
      <name val="Arial"/>
      <family val="2"/>
    </font>
    <font>
      <b/>
      <sz val="10"/>
      <color indexed="48"/>
      <name val="Arial"/>
      <family val="2"/>
    </font>
    <font>
      <sz val="12"/>
      <name val="Arial TUR"/>
      <family val="2"/>
    </font>
    <font>
      <b/>
      <sz val="11"/>
      <name val="Arial"/>
      <family val="2"/>
    </font>
    <font>
      <sz val="12"/>
      <name val="Arial"/>
      <family val="2"/>
    </font>
    <font>
      <b/>
      <u val="single"/>
      <sz val="10"/>
      <name val="Arial"/>
      <family val="2"/>
    </font>
    <font>
      <b/>
      <u val="single"/>
      <sz val="12"/>
      <name val="Arial"/>
      <family val="2"/>
    </font>
    <font>
      <sz val="11"/>
      <name val="Times New Roman"/>
      <family val="1"/>
    </font>
    <font>
      <b/>
      <sz val="12"/>
      <color indexed="12"/>
      <name val="Arial Tur"/>
      <family val="0"/>
    </font>
    <font>
      <b/>
      <sz val="10"/>
      <color indexed="8"/>
      <name val="Arial Tur"/>
      <family val="0"/>
    </font>
    <font>
      <b/>
      <sz val="11"/>
      <color indexed="10"/>
      <name val="Times New Roman"/>
      <family val="1"/>
    </font>
    <font>
      <b/>
      <sz val="11"/>
      <name val="Times New Roman"/>
      <family val="1"/>
    </font>
    <font>
      <b/>
      <sz val="11"/>
      <color indexed="12"/>
      <name val="Times New Roman"/>
      <family val="1"/>
    </font>
    <font>
      <u val="single"/>
      <sz val="12"/>
      <name val="Arial"/>
      <family val="2"/>
    </font>
    <font>
      <sz val="11"/>
      <color indexed="14"/>
      <name val="Arial"/>
      <family val="2"/>
    </font>
    <font>
      <b/>
      <sz val="11"/>
      <color indexed="8"/>
      <name val="arial tur"/>
      <family val="0"/>
    </font>
    <font>
      <b/>
      <sz val="20"/>
      <name val="Times New Roman"/>
      <family val="1"/>
    </font>
    <font>
      <b/>
      <sz val="15"/>
      <name val="Arial"/>
      <family val="2"/>
    </font>
    <font>
      <sz val="15"/>
      <name val="Arial"/>
      <family val="2"/>
    </font>
    <font>
      <b/>
      <sz val="13"/>
      <name val="Arial"/>
      <family val="2"/>
    </font>
    <font>
      <b/>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3"/>
      <name val="Calibri"/>
      <family val="2"/>
    </font>
    <font>
      <sz val="13"/>
      <color indexed="8"/>
      <name val="Calibri"/>
      <family val="2"/>
    </font>
    <font>
      <b/>
      <sz val="13"/>
      <color indexed="8"/>
      <name val="Calibri"/>
      <family val="2"/>
    </font>
    <font>
      <b/>
      <sz val="14"/>
      <color indexed="10"/>
      <name val="Calibri"/>
      <family val="2"/>
    </font>
    <font>
      <b/>
      <sz val="13"/>
      <color indexed="10"/>
      <name val="Calibri"/>
      <family val="2"/>
    </font>
    <font>
      <b/>
      <sz val="12"/>
      <name val="Calibri"/>
      <family val="2"/>
    </font>
    <font>
      <b/>
      <sz val="11"/>
      <name val="Calibri"/>
      <family val="2"/>
    </font>
    <font>
      <sz val="13"/>
      <name val="Calibri"/>
      <family val="2"/>
    </font>
    <font>
      <b/>
      <sz val="16"/>
      <color indexed="12"/>
      <name val="Calibri"/>
      <family val="2"/>
    </font>
    <font>
      <b/>
      <sz val="14"/>
      <color indexed="10"/>
      <name val="Arial"/>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Tur"/>
      <family val="0"/>
    </font>
    <font>
      <b/>
      <sz val="12"/>
      <color rgb="FFFF0000"/>
      <name val="Arial Tur"/>
      <family val="0"/>
    </font>
    <font>
      <b/>
      <sz val="10"/>
      <color rgb="FFFF0000"/>
      <name val="Arial"/>
      <family val="2"/>
    </font>
    <font>
      <b/>
      <sz val="11"/>
      <color rgb="FFFF0000"/>
      <name val="Arial Tur"/>
      <family val="0"/>
    </font>
    <font>
      <sz val="13"/>
      <color theme="1"/>
      <name val="Calibri"/>
      <family val="2"/>
    </font>
    <font>
      <b/>
      <sz val="13"/>
      <color theme="1"/>
      <name val="Calibri"/>
      <family val="2"/>
    </font>
    <font>
      <b/>
      <sz val="14"/>
      <color rgb="FFFF0000"/>
      <name val="Calibri"/>
      <family val="2"/>
    </font>
    <font>
      <b/>
      <sz val="13"/>
      <color rgb="FFFF0000"/>
      <name val="Calibri"/>
      <family val="2"/>
    </font>
    <font>
      <b/>
      <sz val="14"/>
      <color rgb="FFFF0000"/>
      <name val="Arial"/>
      <family val="2"/>
    </font>
    <font>
      <b/>
      <sz val="14"/>
      <color rgb="FFFF0000"/>
      <name val="Arial Tur"/>
      <family val="0"/>
    </font>
    <font>
      <b/>
      <sz val="16"/>
      <color rgb="FF0000FF"/>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
      <patternFill patternType="solid">
        <fgColor rgb="FF92D050"/>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99FFCC"/>
        <bgColor indexed="64"/>
      </patternFill>
    </fill>
    <fill>
      <patternFill patternType="solid">
        <fgColor rgb="FFFFC000"/>
        <bgColor indexed="64"/>
      </patternFill>
    </fill>
    <fill>
      <patternFill patternType="solid">
        <fgColor rgb="FF00B050"/>
        <bgColor indexed="64"/>
      </patternFill>
    </fill>
    <fill>
      <patternFill patternType="solid">
        <fgColor indexed="2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A0EDFC"/>
        <bgColor indexed="64"/>
      </patternFill>
    </fill>
    <fill>
      <patternFill patternType="solid">
        <fgColor rgb="FF66FF66"/>
        <bgColor indexed="64"/>
      </patternFill>
    </fill>
    <fill>
      <patternFill patternType="solid">
        <fgColor theme="2"/>
        <bgColor indexed="64"/>
      </patternFill>
    </fill>
    <fill>
      <patternFill patternType="solid">
        <fgColor indexed="13"/>
        <bgColor indexed="64"/>
      </patternFill>
    </fill>
  </fills>
  <borders count="8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mediu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color indexed="63"/>
      </right>
      <top>
        <color indexed="63"/>
      </top>
      <bottom style="thin"/>
    </border>
    <border>
      <left style="medium"/>
      <right style="medium"/>
      <top style="medium"/>
      <bottom style="thin"/>
    </border>
    <border>
      <left style="medium"/>
      <right>
        <color indexed="63"/>
      </right>
      <top style="medium"/>
      <bottom style="medium"/>
    </border>
    <border>
      <left>
        <color indexed="63"/>
      </left>
      <right>
        <color indexed="63"/>
      </right>
      <top style="medium"/>
      <bottom style="thin"/>
    </border>
    <border>
      <left style="medium"/>
      <right>
        <color indexed="63"/>
      </right>
      <top style="medium"/>
      <bottom style="thin"/>
    </border>
    <border>
      <left style="thick"/>
      <right>
        <color indexed="63"/>
      </right>
      <top style="thick"/>
      <bottom style="medium"/>
    </border>
    <border>
      <left style="thick"/>
      <right>
        <color indexed="63"/>
      </right>
      <top>
        <color indexed="63"/>
      </top>
      <bottom style="medium"/>
    </border>
    <border>
      <left style="thin"/>
      <right>
        <color indexed="63"/>
      </right>
      <top style="thin"/>
      <bottom style="thin"/>
    </border>
    <border>
      <left style="thin"/>
      <right>
        <color indexed="63"/>
      </right>
      <top>
        <color indexed="63"/>
      </top>
      <bottom style="medium"/>
    </border>
    <border>
      <left>
        <color indexed="63"/>
      </left>
      <right>
        <color indexed="63"/>
      </right>
      <top style="thin"/>
      <bottom style="thin"/>
    </border>
    <border>
      <left style="thin"/>
      <right>
        <color indexed="63"/>
      </right>
      <top style="thin"/>
      <bottom style="medium"/>
    </border>
    <border>
      <left style="medium"/>
      <right style="medium"/>
      <top>
        <color indexed="63"/>
      </top>
      <bottom style="thin"/>
    </border>
    <border>
      <left style="thin"/>
      <right/>
      <top/>
      <bottom style="thin"/>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medium"/>
      <top style="thin"/>
      <bottom style="medium"/>
    </border>
    <border>
      <left>
        <color indexed="63"/>
      </left>
      <right>
        <color indexed="63"/>
      </right>
      <top style="medium"/>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169" fontId="0" fillId="0" borderId="0" applyFont="0" applyFill="0" applyBorder="0" applyAlignment="0" applyProtection="0"/>
    <xf numFmtId="0" fontId="89" fillId="20" borderId="5" applyNumberFormat="0" applyAlignment="0" applyProtection="0"/>
    <xf numFmtId="0" fontId="90" fillId="21" borderId="6" applyNumberFormat="0" applyAlignment="0" applyProtection="0"/>
    <xf numFmtId="0" fontId="91" fillId="20" borderId="6" applyNumberFormat="0" applyAlignment="0" applyProtection="0"/>
    <xf numFmtId="0" fontId="92" fillId="22" borderId="7" applyNumberFormat="0" applyAlignment="0" applyProtection="0"/>
    <xf numFmtId="0" fontId="93"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94"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171" fontId="0" fillId="0" borderId="0" applyFont="0" applyFill="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9" fontId="0" fillId="0" borderId="0" applyFont="0" applyFill="0" applyBorder="0" applyAlignment="0" applyProtection="0"/>
  </cellStyleXfs>
  <cellXfs count="776">
    <xf numFmtId="0" fontId="0" fillId="0" borderId="0" xfId="0" applyAlignment="1">
      <alignment/>
    </xf>
    <xf numFmtId="0" fontId="17" fillId="0" borderId="10" xfId="0" applyFont="1" applyBorder="1" applyAlignment="1">
      <alignment/>
    </xf>
    <xf numFmtId="0" fontId="17" fillId="0" borderId="0" xfId="0" applyFont="1" applyBorder="1" applyAlignment="1">
      <alignment/>
    </xf>
    <xf numFmtId="3" fontId="17" fillId="0" borderId="0" xfId="0" applyNumberFormat="1" applyFont="1" applyBorder="1" applyAlignment="1">
      <alignment/>
    </xf>
    <xf numFmtId="3" fontId="17" fillId="0" borderId="11" xfId="0" applyNumberFormat="1" applyFont="1" applyBorder="1" applyAlignment="1">
      <alignment/>
    </xf>
    <xf numFmtId="0" fontId="17" fillId="0" borderId="12" xfId="0" applyFont="1" applyBorder="1" applyAlignment="1">
      <alignment/>
    </xf>
    <xf numFmtId="0" fontId="13" fillId="0" borderId="0" xfId="0" applyFont="1" applyBorder="1" applyAlignment="1">
      <alignment vertical="center"/>
    </xf>
    <xf numFmtId="0" fontId="17" fillId="0" borderId="0" xfId="0" applyFont="1" applyAlignment="1">
      <alignment/>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82" fontId="13" fillId="0" borderId="0" xfId="57" applyNumberFormat="1" applyFont="1" applyBorder="1" applyAlignment="1" applyProtection="1">
      <alignment vertical="center"/>
      <protection/>
    </xf>
    <xf numFmtId="0" fontId="13" fillId="0" borderId="0" xfId="0" applyFont="1" applyAlignment="1">
      <alignment/>
    </xf>
    <xf numFmtId="182" fontId="13" fillId="0" borderId="0" xfId="57" applyNumberFormat="1" applyFont="1" applyBorder="1" applyAlignment="1" applyProtection="1">
      <alignment horizontal="center" vertical="center"/>
      <protection/>
    </xf>
    <xf numFmtId="0" fontId="17" fillId="0" borderId="12" xfId="0" applyFont="1" applyBorder="1" applyAlignment="1">
      <alignment vertical="center" wrapText="1"/>
    </xf>
    <xf numFmtId="0" fontId="13" fillId="0" borderId="12" xfId="0" applyFont="1" applyBorder="1" applyAlignment="1">
      <alignment horizontal="center" vertical="center" wrapText="1"/>
    </xf>
    <xf numFmtId="3" fontId="17" fillId="0" borderId="0" xfId="0" applyNumberFormat="1" applyFont="1" applyAlignment="1">
      <alignment/>
    </xf>
    <xf numFmtId="49" fontId="19" fillId="0" borderId="0" xfId="0" applyNumberFormat="1" applyFont="1" applyAlignment="1">
      <alignment horizontal="center" vertical="center" wrapText="1"/>
    </xf>
    <xf numFmtId="0" fontId="13" fillId="33" borderId="12" xfId="0" applyFont="1" applyFill="1" applyBorder="1" applyAlignment="1">
      <alignment horizontal="center" vertical="center" wrapText="1"/>
    </xf>
    <xf numFmtId="0" fontId="21" fillId="0" borderId="0" xfId="0" applyFont="1" applyAlignment="1">
      <alignment/>
    </xf>
    <xf numFmtId="0" fontId="13" fillId="0" borderId="13" xfId="0" applyFont="1" applyBorder="1" applyAlignment="1">
      <alignment vertical="center"/>
    </xf>
    <xf numFmtId="0" fontId="13" fillId="0" borderId="11" xfId="0" applyFont="1" applyBorder="1" applyAlignment="1">
      <alignment vertical="center"/>
    </xf>
    <xf numFmtId="0" fontId="13" fillId="0" borderId="14" xfId="0" applyFont="1" applyBorder="1" applyAlignment="1">
      <alignment vertical="center"/>
    </xf>
    <xf numFmtId="3" fontId="17" fillId="0" borderId="15" xfId="0" applyNumberFormat="1" applyFont="1" applyBorder="1" applyAlignment="1">
      <alignment vertical="center"/>
    </xf>
    <xf numFmtId="3" fontId="17" fillId="0" borderId="16" xfId="0" applyNumberFormat="1" applyFont="1" applyBorder="1" applyAlignment="1">
      <alignment vertical="center"/>
    </xf>
    <xf numFmtId="3" fontId="17" fillId="0" borderId="17" xfId="0" applyNumberFormat="1" applyFont="1" applyBorder="1" applyAlignment="1">
      <alignment vertical="center"/>
    </xf>
    <xf numFmtId="3" fontId="17" fillId="0" borderId="18" xfId="0" applyNumberFormat="1" applyFont="1" applyBorder="1" applyAlignment="1">
      <alignment vertical="center"/>
    </xf>
    <xf numFmtId="3" fontId="17" fillId="0" borderId="19" xfId="0" applyNumberFormat="1" applyFont="1" applyBorder="1" applyAlignment="1">
      <alignment vertical="center"/>
    </xf>
    <xf numFmtId="3" fontId="17" fillId="0" borderId="20" xfId="0" applyNumberFormat="1" applyFont="1" applyBorder="1" applyAlignment="1">
      <alignment vertical="center"/>
    </xf>
    <xf numFmtId="3" fontId="17" fillId="0" borderId="21" xfId="0" applyNumberFormat="1" applyFont="1" applyBorder="1" applyAlignment="1">
      <alignment vertical="center"/>
    </xf>
    <xf numFmtId="3" fontId="17" fillId="0" borderId="22" xfId="0" applyNumberFormat="1" applyFont="1" applyBorder="1" applyAlignment="1">
      <alignment vertical="center"/>
    </xf>
    <xf numFmtId="3" fontId="17" fillId="0" borderId="23" xfId="0" applyNumberFormat="1" applyFont="1" applyBorder="1" applyAlignment="1">
      <alignment vertical="center"/>
    </xf>
    <xf numFmtId="0" fontId="17" fillId="0" borderId="24" xfId="0" applyFont="1" applyBorder="1" applyAlignment="1">
      <alignment vertical="center" wrapText="1"/>
    </xf>
    <xf numFmtId="0" fontId="17" fillId="0" borderId="25" xfId="0" applyFont="1" applyBorder="1" applyAlignment="1">
      <alignment vertical="center" wrapText="1"/>
    </xf>
    <xf numFmtId="0" fontId="17" fillId="0" borderId="26" xfId="0" applyFont="1" applyBorder="1" applyAlignment="1">
      <alignment vertical="center" wrapText="1"/>
    </xf>
    <xf numFmtId="0" fontId="13" fillId="0" borderId="27" xfId="0" applyFont="1" applyBorder="1" applyAlignment="1">
      <alignment horizontal="center" vertical="center" wrapText="1"/>
    </xf>
    <xf numFmtId="0" fontId="17" fillId="0" borderId="28" xfId="0" applyFont="1" applyBorder="1" applyAlignment="1">
      <alignment vertical="center" wrapText="1"/>
    </xf>
    <xf numFmtId="3" fontId="13" fillId="0" borderId="29" xfId="0" applyNumberFormat="1" applyFont="1" applyBorder="1" applyAlignment="1">
      <alignment vertical="center"/>
    </xf>
    <xf numFmtId="3" fontId="13" fillId="0" borderId="30" xfId="0" applyNumberFormat="1" applyFont="1" applyBorder="1" applyAlignment="1">
      <alignment vertical="center"/>
    </xf>
    <xf numFmtId="3" fontId="22" fillId="0" borderId="29" xfId="0" applyNumberFormat="1" applyFont="1" applyBorder="1" applyAlignment="1">
      <alignment vertical="center"/>
    </xf>
    <xf numFmtId="3" fontId="22" fillId="0" borderId="30" xfId="0" applyNumberFormat="1" applyFont="1" applyBorder="1" applyAlignment="1">
      <alignment vertical="center"/>
    </xf>
    <xf numFmtId="3" fontId="22" fillId="0" borderId="31" xfId="0" applyNumberFormat="1" applyFont="1" applyBorder="1" applyAlignment="1">
      <alignment vertical="center"/>
    </xf>
    <xf numFmtId="3" fontId="13" fillId="0" borderId="31" xfId="0" applyNumberFormat="1" applyFont="1" applyBorder="1" applyAlignment="1">
      <alignment vertical="center"/>
    </xf>
    <xf numFmtId="3" fontId="13" fillId="0" borderId="21" xfId="0" applyNumberFormat="1" applyFont="1" applyBorder="1" applyAlignment="1">
      <alignment horizontal="center" vertical="center" wrapText="1"/>
    </xf>
    <xf numFmtId="3" fontId="13" fillId="0" borderId="22" xfId="0" applyNumberFormat="1" applyFont="1" applyBorder="1" applyAlignment="1">
      <alignment horizontal="center" vertical="center" wrapText="1"/>
    </xf>
    <xf numFmtId="3" fontId="17" fillId="0" borderId="32" xfId="0" applyNumberFormat="1" applyFont="1" applyBorder="1" applyAlignment="1">
      <alignment vertical="center"/>
    </xf>
    <xf numFmtId="3" fontId="17" fillId="0" borderId="33" xfId="0" applyNumberFormat="1" applyFont="1" applyBorder="1" applyAlignment="1">
      <alignment vertical="center"/>
    </xf>
    <xf numFmtId="3" fontId="17" fillId="0" borderId="34" xfId="0" applyNumberFormat="1" applyFont="1" applyBorder="1" applyAlignment="1">
      <alignment vertical="center"/>
    </xf>
    <xf numFmtId="0" fontId="1" fillId="0" borderId="0" xfId="0" applyFont="1" applyBorder="1" applyAlignment="1">
      <alignment vertical="center"/>
    </xf>
    <xf numFmtId="3" fontId="17" fillId="0" borderId="35" xfId="0" applyNumberFormat="1" applyFont="1" applyBorder="1" applyAlignment="1">
      <alignment vertical="center"/>
    </xf>
    <xf numFmtId="3" fontId="17" fillId="0" borderId="36" xfId="0" applyNumberFormat="1" applyFont="1" applyBorder="1" applyAlignment="1">
      <alignment vertical="center"/>
    </xf>
    <xf numFmtId="3" fontId="17" fillId="0" borderId="11" xfId="0" applyNumberFormat="1" applyFont="1" applyBorder="1" applyAlignment="1">
      <alignment vertical="center"/>
    </xf>
    <xf numFmtId="3" fontId="17" fillId="0" borderId="37" xfId="0" applyNumberFormat="1" applyFont="1" applyBorder="1" applyAlignment="1">
      <alignment/>
    </xf>
    <xf numFmtId="0" fontId="0" fillId="0" borderId="0" xfId="0" applyAlignment="1">
      <alignment vertical="center" wrapText="1"/>
    </xf>
    <xf numFmtId="3" fontId="17" fillId="0" borderId="12" xfId="0" applyNumberFormat="1" applyFont="1" applyBorder="1" applyAlignment="1">
      <alignment vertical="center" wrapText="1"/>
    </xf>
    <xf numFmtId="0" fontId="30" fillId="0" borderId="0" xfId="0" applyFont="1" applyAlignment="1">
      <alignment/>
    </xf>
    <xf numFmtId="3" fontId="30" fillId="0" borderId="0" xfId="0" applyNumberFormat="1" applyFont="1" applyAlignment="1">
      <alignment/>
    </xf>
    <xf numFmtId="0" fontId="13" fillId="0" borderId="0" xfId="0" applyFont="1" applyAlignment="1">
      <alignment vertical="center" wrapText="1"/>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3" fontId="17" fillId="0" borderId="14" xfId="0" applyNumberFormat="1"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1" fillId="0" borderId="40" xfId="0" applyFont="1" applyBorder="1" applyAlignment="1">
      <alignment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3" fontId="0" fillId="0" borderId="20" xfId="0" applyNumberFormat="1" applyFont="1" applyBorder="1" applyAlignment="1">
      <alignment horizontal="center" vertical="center"/>
    </xf>
    <xf numFmtId="3" fontId="0" fillId="0" borderId="19" xfId="0" applyNumberFormat="1" applyFont="1" applyBorder="1" applyAlignment="1">
      <alignment vertical="center"/>
    </xf>
    <xf numFmtId="3" fontId="0" fillId="0" borderId="18" xfId="0" applyNumberFormat="1" applyFont="1" applyBorder="1" applyAlignment="1">
      <alignment horizontal="right" vertical="center"/>
    </xf>
    <xf numFmtId="3" fontId="0" fillId="0" borderId="25" xfId="0" applyNumberFormat="1" applyFont="1" applyBorder="1" applyAlignment="1">
      <alignment horizontal="center" vertical="center"/>
    </xf>
    <xf numFmtId="0" fontId="1" fillId="0" borderId="44" xfId="0" applyFont="1" applyBorder="1" applyAlignment="1">
      <alignment vertical="center"/>
    </xf>
    <xf numFmtId="3" fontId="0" fillId="0" borderId="18" xfId="0" applyNumberFormat="1" applyFont="1" applyBorder="1" applyAlignment="1">
      <alignment vertical="center"/>
    </xf>
    <xf numFmtId="0" fontId="0" fillId="0" borderId="0" xfId="0" applyFont="1" applyFill="1" applyAlignment="1">
      <alignment vertical="center"/>
    </xf>
    <xf numFmtId="0" fontId="0" fillId="0" borderId="0" xfId="0" applyFont="1" applyFill="1" applyAlignment="1">
      <alignment/>
    </xf>
    <xf numFmtId="2" fontId="1" fillId="0" borderId="18" xfId="50" applyNumberFormat="1" applyFont="1" applyFill="1" applyBorder="1" applyAlignment="1">
      <alignment horizontal="center"/>
      <protection/>
    </xf>
    <xf numFmtId="0" fontId="35" fillId="0" borderId="18" xfId="50" applyFont="1" applyFill="1" applyBorder="1" applyAlignment="1">
      <alignment horizontal="center" vertical="center"/>
      <protection/>
    </xf>
    <xf numFmtId="0" fontId="0" fillId="0" borderId="0" xfId="50" applyFont="1" applyFill="1">
      <alignment/>
      <protection/>
    </xf>
    <xf numFmtId="0" fontId="36" fillId="0" borderId="0" xfId="50" applyFont="1" applyFill="1" applyAlignment="1">
      <alignment horizontal="left" vertical="center"/>
      <protection/>
    </xf>
    <xf numFmtId="0" fontId="34" fillId="0" borderId="0" xfId="50" applyFont="1" applyFill="1" applyAlignment="1">
      <alignment horizontal="left" vertical="center"/>
      <protection/>
    </xf>
    <xf numFmtId="0" fontId="0" fillId="0" borderId="0" xfId="0" applyFont="1" applyFill="1" applyAlignment="1">
      <alignment horizontal="center" vertical="center"/>
    </xf>
    <xf numFmtId="0" fontId="13" fillId="0" borderId="45" xfId="0" applyFont="1" applyBorder="1" applyAlignment="1">
      <alignment vertical="center"/>
    </xf>
    <xf numFmtId="0" fontId="13" fillId="0" borderId="10" xfId="0" applyFont="1" applyBorder="1" applyAlignment="1">
      <alignment vertical="center"/>
    </xf>
    <xf numFmtId="0" fontId="13" fillId="0" borderId="39" xfId="0" applyFont="1" applyBorder="1" applyAlignment="1">
      <alignment vertical="center"/>
    </xf>
    <xf numFmtId="3" fontId="17" fillId="0" borderId="16" xfId="0" applyNumberFormat="1" applyFont="1" applyBorder="1" applyAlignment="1">
      <alignment horizontal="right" vertical="center"/>
    </xf>
    <xf numFmtId="204" fontId="17" fillId="0" borderId="16" xfId="0" applyNumberFormat="1" applyFont="1" applyBorder="1" applyAlignment="1">
      <alignment vertical="center"/>
    </xf>
    <xf numFmtId="3" fontId="17" fillId="0" borderId="46" xfId="0" applyNumberFormat="1" applyFont="1" applyBorder="1" applyAlignment="1">
      <alignment vertical="center"/>
    </xf>
    <xf numFmtId="3" fontId="17" fillId="0" borderId="47" xfId="0" applyNumberFormat="1" applyFont="1" applyBorder="1" applyAlignment="1">
      <alignment vertical="center"/>
    </xf>
    <xf numFmtId="3" fontId="17" fillId="0" borderId="48" xfId="0" applyNumberFormat="1" applyFont="1" applyBorder="1" applyAlignment="1">
      <alignment vertical="center"/>
    </xf>
    <xf numFmtId="3" fontId="13" fillId="0" borderId="49" xfId="0" applyNumberFormat="1" applyFont="1" applyBorder="1" applyAlignment="1">
      <alignment vertical="center"/>
    </xf>
    <xf numFmtId="0" fontId="17" fillId="0" borderId="18" xfId="0" applyFont="1" applyBorder="1" applyAlignment="1">
      <alignment/>
    </xf>
    <xf numFmtId="0" fontId="17" fillId="0" borderId="18" xfId="0" applyFont="1" applyBorder="1" applyAlignment="1">
      <alignment vertical="center" wrapText="1"/>
    </xf>
    <xf numFmtId="3" fontId="17" fillId="0" borderId="17" xfId="0" applyNumberFormat="1" applyFont="1" applyBorder="1" applyAlignment="1">
      <alignment horizontal="right" vertical="center"/>
    </xf>
    <xf numFmtId="3" fontId="17" fillId="0" borderId="17" xfId="0" applyNumberFormat="1" applyFont="1" applyBorder="1" applyAlignment="1">
      <alignment vertical="center" wrapText="1"/>
    </xf>
    <xf numFmtId="3" fontId="17" fillId="0" borderId="15" xfId="0" applyNumberFormat="1" applyFont="1" applyBorder="1" applyAlignment="1">
      <alignment vertical="center" wrapText="1"/>
    </xf>
    <xf numFmtId="3" fontId="17" fillId="0" borderId="16" xfId="0" applyNumberFormat="1" applyFont="1" applyBorder="1" applyAlignment="1">
      <alignment vertical="center" wrapText="1"/>
    </xf>
    <xf numFmtId="0" fontId="37" fillId="0" borderId="0" xfId="50" applyFont="1" applyFill="1" applyAlignment="1">
      <alignment horizontal="left" vertical="center"/>
      <protection/>
    </xf>
    <xf numFmtId="3" fontId="0" fillId="0" borderId="11" xfId="0" applyNumberFormat="1" applyFont="1" applyBorder="1" applyAlignment="1">
      <alignment horizontal="center" vertical="center"/>
    </xf>
    <xf numFmtId="3" fontId="0" fillId="0" borderId="50" xfId="0" applyNumberFormat="1" applyFont="1" applyBorder="1" applyAlignment="1">
      <alignment horizontal="center" vertical="center"/>
    </xf>
    <xf numFmtId="3" fontId="0" fillId="0" borderId="51" xfId="0" applyNumberFormat="1" applyFont="1" applyBorder="1" applyAlignment="1">
      <alignment vertical="center"/>
    </xf>
    <xf numFmtId="3" fontId="0" fillId="0" borderId="22" xfId="0" applyNumberFormat="1" applyFont="1" applyBorder="1" applyAlignment="1">
      <alignment vertical="center"/>
    </xf>
    <xf numFmtId="0" fontId="2" fillId="0" borderId="52" xfId="0" applyFont="1" applyBorder="1" applyAlignment="1">
      <alignment vertical="center" wrapText="1"/>
    </xf>
    <xf numFmtId="0" fontId="2" fillId="0" borderId="52" xfId="0" applyFont="1" applyBorder="1" applyAlignment="1">
      <alignment horizontal="center" vertical="center"/>
    </xf>
    <xf numFmtId="3" fontId="2" fillId="0" borderId="52" xfId="0" applyNumberFormat="1" applyFont="1" applyBorder="1" applyAlignment="1">
      <alignment vertical="center"/>
    </xf>
    <xf numFmtId="3" fontId="2" fillId="0" borderId="52" xfId="0" applyNumberFormat="1" applyFont="1" applyBorder="1" applyAlignment="1">
      <alignment horizontal="center"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3" xfId="0" applyFont="1" applyBorder="1" applyAlignment="1">
      <alignment horizontal="center" vertical="center"/>
    </xf>
    <xf numFmtId="3" fontId="2" fillId="0" borderId="53" xfId="0" applyNumberFormat="1" applyFont="1" applyBorder="1" applyAlignment="1">
      <alignment horizontal="center" vertical="center"/>
    </xf>
    <xf numFmtId="0" fontId="2" fillId="34" borderId="12" xfId="0" applyFont="1" applyFill="1" applyBorder="1" applyAlignment="1">
      <alignment horizontal="center" vertical="center"/>
    </xf>
    <xf numFmtId="3" fontId="2" fillId="34" borderId="12" xfId="0" applyNumberFormat="1" applyFont="1" applyFill="1" applyBorder="1" applyAlignment="1">
      <alignment horizontal="center" vertical="center"/>
    </xf>
    <xf numFmtId="3" fontId="2" fillId="34" borderId="12" xfId="0" applyNumberFormat="1" applyFont="1" applyFill="1" applyBorder="1" applyAlignment="1">
      <alignment vertical="center"/>
    </xf>
    <xf numFmtId="3" fontId="2" fillId="0" borderId="52" xfId="0" applyNumberFormat="1" applyFont="1" applyBorder="1" applyAlignment="1" quotePrefix="1">
      <alignment vertical="center"/>
    </xf>
    <xf numFmtId="3" fontId="16" fillId="35" borderId="29" xfId="0" applyNumberFormat="1" applyFont="1" applyFill="1" applyBorder="1" applyAlignment="1">
      <alignment vertical="center"/>
    </xf>
    <xf numFmtId="3" fontId="16" fillId="35" borderId="30" xfId="0" applyNumberFormat="1" applyFont="1" applyFill="1" applyBorder="1" applyAlignment="1">
      <alignment vertical="center"/>
    </xf>
    <xf numFmtId="3" fontId="16" fillId="35" borderId="54" xfId="0" applyNumberFormat="1" applyFont="1" applyFill="1" applyBorder="1" applyAlignment="1">
      <alignment vertical="center"/>
    </xf>
    <xf numFmtId="3" fontId="16" fillId="35" borderId="31" xfId="0" applyNumberFormat="1" applyFont="1" applyFill="1" applyBorder="1" applyAlignment="1">
      <alignment vertical="center"/>
    </xf>
    <xf numFmtId="3" fontId="17" fillId="0" borderId="12" xfId="0" applyNumberFormat="1" applyFont="1" applyBorder="1" applyAlignment="1">
      <alignment horizontal="right" vertical="center" wrapText="1"/>
    </xf>
    <xf numFmtId="3" fontId="17" fillId="0" borderId="16" xfId="0" applyNumberFormat="1" applyFont="1" applyBorder="1" applyAlignment="1">
      <alignment horizontal="right" vertical="center" wrapText="1"/>
    </xf>
    <xf numFmtId="3" fontId="17" fillId="0" borderId="55" xfId="0" applyNumberFormat="1" applyFont="1" applyBorder="1" applyAlignment="1">
      <alignment vertical="center" wrapText="1"/>
    </xf>
    <xf numFmtId="3" fontId="17" fillId="0" borderId="28" xfId="0" applyNumberFormat="1" applyFont="1" applyBorder="1" applyAlignment="1">
      <alignment horizontal="right" vertical="center" wrapText="1"/>
    </xf>
    <xf numFmtId="3" fontId="17" fillId="0" borderId="32" xfId="0" applyNumberFormat="1" applyFont="1" applyBorder="1" applyAlignment="1">
      <alignment vertical="center" wrapText="1"/>
    </xf>
    <xf numFmtId="3" fontId="17" fillId="0" borderId="33" xfId="0" applyNumberFormat="1" applyFont="1" applyBorder="1" applyAlignment="1">
      <alignment vertical="center" wrapText="1"/>
    </xf>
    <xf numFmtId="3" fontId="17" fillId="0" borderId="34" xfId="0" applyNumberFormat="1" applyFont="1" applyBorder="1" applyAlignment="1">
      <alignment vertical="center" wrapText="1"/>
    </xf>
    <xf numFmtId="3" fontId="17" fillId="0" borderId="12" xfId="0" applyNumberFormat="1" applyFont="1" applyBorder="1" applyAlignment="1">
      <alignment vertical="center"/>
    </xf>
    <xf numFmtId="3" fontId="40" fillId="35" borderId="29" xfId="0" applyNumberFormat="1" applyFont="1" applyFill="1" applyBorder="1" applyAlignment="1">
      <alignment vertical="center"/>
    </xf>
    <xf numFmtId="3" fontId="40" fillId="35" borderId="30" xfId="0" applyNumberFormat="1" applyFont="1" applyFill="1" applyBorder="1" applyAlignment="1">
      <alignment vertical="center"/>
    </xf>
    <xf numFmtId="3" fontId="40" fillId="35" borderId="54" xfId="0" applyNumberFormat="1" applyFont="1" applyFill="1" applyBorder="1" applyAlignment="1">
      <alignment vertical="center"/>
    </xf>
    <xf numFmtId="0" fontId="17" fillId="35" borderId="10" xfId="0" applyFont="1" applyFill="1" applyBorder="1" applyAlignment="1">
      <alignment/>
    </xf>
    <xf numFmtId="0" fontId="17" fillId="35" borderId="0" xfId="0" applyFont="1" applyFill="1" applyBorder="1" applyAlignment="1">
      <alignment/>
    </xf>
    <xf numFmtId="3" fontId="17" fillId="35" borderId="0" xfId="0" applyNumberFormat="1" applyFont="1" applyFill="1" applyBorder="1" applyAlignment="1">
      <alignment/>
    </xf>
    <xf numFmtId="3" fontId="17" fillId="35" borderId="11" xfId="0" applyNumberFormat="1" applyFont="1" applyFill="1" applyBorder="1" applyAlignment="1">
      <alignment/>
    </xf>
    <xf numFmtId="3" fontId="20" fillId="36" borderId="29" xfId="0" applyNumberFormat="1" applyFont="1" applyFill="1" applyBorder="1" applyAlignment="1">
      <alignment vertical="center"/>
    </xf>
    <xf numFmtId="3" fontId="20" fillId="36" borderId="30" xfId="0" applyNumberFormat="1" applyFont="1" applyFill="1" applyBorder="1" applyAlignment="1">
      <alignment vertical="center"/>
    </xf>
    <xf numFmtId="3" fontId="20" fillId="36" borderId="54" xfId="0" applyNumberFormat="1" applyFont="1" applyFill="1" applyBorder="1" applyAlignment="1">
      <alignment vertical="center"/>
    </xf>
    <xf numFmtId="0" fontId="19" fillId="0" borderId="0" xfId="0" applyFont="1" applyBorder="1" applyAlignment="1">
      <alignment horizontal="center" vertical="center" wrapText="1"/>
    </xf>
    <xf numFmtId="3" fontId="19" fillId="0" borderId="0" xfId="0" applyNumberFormat="1" applyFont="1" applyBorder="1" applyAlignment="1">
      <alignment vertical="center"/>
    </xf>
    <xf numFmtId="3" fontId="8" fillId="0" borderId="0" xfId="0" applyNumberFormat="1" applyFont="1" applyAlignment="1">
      <alignment/>
    </xf>
    <xf numFmtId="3" fontId="39" fillId="0" borderId="0" xfId="0" applyNumberFormat="1" applyFont="1" applyAlignment="1">
      <alignment vertical="center"/>
    </xf>
    <xf numFmtId="0" fontId="39" fillId="0" borderId="0" xfId="0" applyFont="1" applyAlignment="1">
      <alignment vertical="center"/>
    </xf>
    <xf numFmtId="3" fontId="44" fillId="0" borderId="0" xfId="0" applyNumberFormat="1" applyFont="1" applyBorder="1" applyAlignment="1">
      <alignment/>
    </xf>
    <xf numFmtId="0" fontId="44" fillId="0" borderId="0" xfId="0" applyFont="1" applyBorder="1" applyAlignment="1">
      <alignment/>
    </xf>
    <xf numFmtId="3" fontId="44" fillId="0" borderId="0" xfId="0" applyNumberFormat="1" applyFont="1" applyAlignment="1">
      <alignment vertical="center"/>
    </xf>
    <xf numFmtId="0" fontId="44" fillId="0" borderId="0" xfId="0" applyFont="1" applyAlignment="1">
      <alignment vertical="center"/>
    </xf>
    <xf numFmtId="3" fontId="43" fillId="0" borderId="0" xfId="0" applyNumberFormat="1" applyFont="1" applyAlignment="1">
      <alignment/>
    </xf>
    <xf numFmtId="0" fontId="43" fillId="0" borderId="0" xfId="0" applyFont="1" applyAlignment="1">
      <alignment/>
    </xf>
    <xf numFmtId="3" fontId="43" fillId="0" borderId="0" xfId="0" applyNumberFormat="1" applyFont="1" applyAlignment="1">
      <alignment vertical="center"/>
    </xf>
    <xf numFmtId="0" fontId="43" fillId="0" borderId="0" xfId="0" applyFont="1" applyAlignment="1">
      <alignment vertical="center"/>
    </xf>
    <xf numFmtId="3" fontId="42" fillId="0" borderId="0" xfId="0" applyNumberFormat="1" applyFont="1" applyBorder="1" applyAlignment="1">
      <alignment/>
    </xf>
    <xf numFmtId="0" fontId="42" fillId="0" borderId="0" xfId="0" applyFont="1" applyBorder="1" applyAlignment="1">
      <alignment/>
    </xf>
    <xf numFmtId="3" fontId="42" fillId="0" borderId="0" xfId="0" applyNumberFormat="1" applyFont="1" applyAlignment="1">
      <alignment vertical="center"/>
    </xf>
    <xf numFmtId="0" fontId="42" fillId="0" borderId="0" xfId="0" applyFont="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186" fontId="0" fillId="0" borderId="18" xfId="0" applyNumberFormat="1" applyBorder="1" applyAlignment="1">
      <alignment/>
    </xf>
    <xf numFmtId="49" fontId="43" fillId="33" borderId="56" xfId="0" applyNumberFormat="1" applyFont="1" applyFill="1" applyBorder="1" applyAlignment="1">
      <alignment horizontal="center" vertical="center"/>
    </xf>
    <xf numFmtId="49" fontId="43" fillId="33" borderId="57" xfId="0" applyNumberFormat="1" applyFont="1" applyFill="1" applyBorder="1" applyAlignment="1">
      <alignment horizontal="center" vertical="center"/>
    </xf>
    <xf numFmtId="49" fontId="43" fillId="33" borderId="27" xfId="0" applyNumberFormat="1" applyFont="1" applyFill="1" applyBorder="1" applyAlignment="1">
      <alignment horizontal="center" vertical="center" wrapText="1"/>
    </xf>
    <xf numFmtId="49" fontId="43" fillId="33" borderId="12" xfId="0" applyNumberFormat="1" applyFont="1" applyFill="1" applyBorder="1" applyAlignment="1">
      <alignment horizontal="center" vertical="center" wrapText="1"/>
    </xf>
    <xf numFmtId="3" fontId="39" fillId="0" borderId="58" xfId="0" applyNumberFormat="1" applyFont="1" applyBorder="1" applyAlignment="1">
      <alignment vertical="center"/>
    </xf>
    <xf numFmtId="3" fontId="39" fillId="0" borderId="56" xfId="0" applyNumberFormat="1" applyFont="1" applyBorder="1" applyAlignment="1">
      <alignment horizontal="right" vertical="center"/>
    </xf>
    <xf numFmtId="3" fontId="39" fillId="0" borderId="24" xfId="0" applyNumberFormat="1" applyFont="1" applyFill="1" applyBorder="1" applyAlignment="1">
      <alignment horizontal="right" vertical="center"/>
    </xf>
    <xf numFmtId="0" fontId="43" fillId="37" borderId="12" xfId="0" applyFont="1" applyFill="1" applyBorder="1" applyAlignment="1">
      <alignment vertical="center"/>
    </xf>
    <xf numFmtId="3" fontId="43" fillId="37" borderId="12" xfId="0" applyNumberFormat="1" applyFont="1" applyFill="1" applyBorder="1" applyAlignment="1">
      <alignment horizontal="right" vertical="center"/>
    </xf>
    <xf numFmtId="3" fontId="43" fillId="37" borderId="31" xfId="0" applyNumberFormat="1" applyFont="1" applyFill="1" applyBorder="1" applyAlignment="1">
      <alignment horizontal="right" vertical="center"/>
    </xf>
    <xf numFmtId="3" fontId="39" fillId="0" borderId="37" xfId="0" applyNumberFormat="1" applyFont="1" applyBorder="1" applyAlignment="1">
      <alignment vertical="center" wrapText="1"/>
    </xf>
    <xf numFmtId="3" fontId="39" fillId="0" borderId="27" xfId="0" applyNumberFormat="1" applyFont="1" applyBorder="1" applyAlignment="1">
      <alignment horizontal="right" vertical="center"/>
    </xf>
    <xf numFmtId="3" fontId="39" fillId="0" borderId="14" xfId="0" applyNumberFormat="1" applyFont="1" applyFill="1" applyBorder="1" applyAlignment="1">
      <alignment horizontal="right" vertical="center"/>
    </xf>
    <xf numFmtId="3" fontId="44" fillId="34" borderId="58" xfId="0" applyNumberFormat="1" applyFont="1" applyFill="1" applyBorder="1" applyAlignment="1">
      <alignment vertical="center"/>
    </xf>
    <xf numFmtId="3" fontId="44" fillId="34" borderId="56" xfId="0" applyNumberFormat="1" applyFont="1" applyFill="1" applyBorder="1" applyAlignment="1">
      <alignment horizontal="right" vertical="center"/>
    </xf>
    <xf numFmtId="3" fontId="44" fillId="34" borderId="37" xfId="0" applyNumberFormat="1" applyFont="1" applyFill="1" applyBorder="1" applyAlignment="1">
      <alignment vertical="center" wrapText="1"/>
    </xf>
    <xf numFmtId="3" fontId="44" fillId="34" borderId="27" xfId="0" applyNumberFormat="1" applyFont="1" applyFill="1" applyBorder="1" applyAlignment="1">
      <alignment horizontal="right" vertical="center"/>
    </xf>
    <xf numFmtId="0" fontId="44" fillId="34" borderId="31" xfId="0" applyFont="1" applyFill="1" applyBorder="1" applyAlignment="1">
      <alignment vertical="center"/>
    </xf>
    <xf numFmtId="3" fontId="44" fillId="34" borderId="12" xfId="0" applyNumberFormat="1" applyFont="1" applyFill="1" applyBorder="1" applyAlignment="1">
      <alignment horizontal="right" vertical="center"/>
    </xf>
    <xf numFmtId="3" fontId="42" fillId="38" borderId="58" xfId="0" applyNumberFormat="1" applyFont="1" applyFill="1" applyBorder="1" applyAlignment="1">
      <alignment vertical="center"/>
    </xf>
    <xf numFmtId="3" fontId="42" fillId="38" borderId="56" xfId="0" applyNumberFormat="1" applyFont="1" applyFill="1" applyBorder="1" applyAlignment="1">
      <alignment horizontal="right" vertical="center"/>
    </xf>
    <xf numFmtId="3" fontId="42" fillId="38" borderId="37" xfId="0" applyNumberFormat="1" applyFont="1" applyFill="1" applyBorder="1" applyAlignment="1">
      <alignment vertical="center" wrapText="1"/>
    </xf>
    <xf numFmtId="3" fontId="42" fillId="38" borderId="27" xfId="0" applyNumberFormat="1" applyFont="1" applyFill="1" applyBorder="1" applyAlignment="1">
      <alignment horizontal="right" vertical="center"/>
    </xf>
    <xf numFmtId="0" fontId="42" fillId="38" borderId="31" xfId="0" applyFont="1" applyFill="1" applyBorder="1" applyAlignment="1">
      <alignment vertical="center"/>
    </xf>
    <xf numFmtId="3" fontId="42" fillId="38" borderId="12" xfId="0" applyNumberFormat="1" applyFont="1" applyFill="1" applyBorder="1" applyAlignment="1">
      <alignment horizontal="right" vertical="center"/>
    </xf>
    <xf numFmtId="49" fontId="43" fillId="33" borderId="12" xfId="0" applyNumberFormat="1" applyFont="1" applyFill="1" applyBorder="1" applyAlignment="1">
      <alignment horizontal="center" vertical="center"/>
    </xf>
    <xf numFmtId="3" fontId="2" fillId="0" borderId="52" xfId="0" applyNumberFormat="1" applyFont="1" applyBorder="1" applyAlignment="1">
      <alignment horizontal="right" vertical="center"/>
    </xf>
    <xf numFmtId="0" fontId="13" fillId="39" borderId="0" xfId="0" applyFont="1" applyFill="1" applyAlignment="1">
      <alignment/>
    </xf>
    <xf numFmtId="0" fontId="98" fillId="39" borderId="0" xfId="0" applyFont="1" applyFill="1" applyAlignment="1">
      <alignment/>
    </xf>
    <xf numFmtId="0" fontId="99" fillId="39" borderId="0" xfId="0" applyFont="1" applyFill="1" applyAlignment="1">
      <alignment/>
    </xf>
    <xf numFmtId="3" fontId="99" fillId="39" borderId="0" xfId="0" applyNumberFormat="1" applyFont="1" applyFill="1" applyAlignment="1">
      <alignment/>
    </xf>
    <xf numFmtId="0" fontId="100" fillId="39" borderId="0" xfId="0" applyFont="1" applyFill="1" applyAlignment="1">
      <alignment vertical="center"/>
    </xf>
    <xf numFmtId="0" fontId="13" fillId="0" borderId="38" xfId="0" applyFont="1" applyBorder="1" applyAlignment="1">
      <alignment vertical="center"/>
    </xf>
    <xf numFmtId="0" fontId="13" fillId="0" borderId="37" xfId="0" applyFont="1" applyBorder="1" applyAlignment="1">
      <alignment vertical="center"/>
    </xf>
    <xf numFmtId="1" fontId="17" fillId="0" borderId="16" xfId="0" applyNumberFormat="1" applyFont="1" applyBorder="1" applyAlignment="1">
      <alignment horizontal="right" vertical="center"/>
    </xf>
    <xf numFmtId="1" fontId="17" fillId="0" borderId="16" xfId="0" applyNumberFormat="1" applyFont="1" applyBorder="1" applyAlignment="1">
      <alignment vertical="center"/>
    </xf>
    <xf numFmtId="1" fontId="17" fillId="0" borderId="19" xfId="0" applyNumberFormat="1" applyFont="1" applyBorder="1" applyAlignment="1">
      <alignment vertical="center"/>
    </xf>
    <xf numFmtId="1" fontId="17" fillId="0" borderId="23" xfId="0" applyNumberFormat="1" applyFont="1" applyBorder="1" applyAlignment="1">
      <alignment vertical="center"/>
    </xf>
    <xf numFmtId="0" fontId="41" fillId="39" borderId="56" xfId="0" applyFont="1" applyFill="1" applyBorder="1" applyAlignment="1">
      <alignment/>
    </xf>
    <xf numFmtId="0" fontId="1" fillId="0" borderId="52" xfId="0" applyFont="1" applyBorder="1" applyAlignment="1">
      <alignment vertical="center" wrapText="1"/>
    </xf>
    <xf numFmtId="3" fontId="0" fillId="0" borderId="47" xfId="0" applyNumberFormat="1" applyFont="1" applyBorder="1" applyAlignment="1">
      <alignment vertical="center"/>
    </xf>
    <xf numFmtId="3" fontId="0" fillId="0" borderId="33" xfId="0" applyNumberFormat="1" applyFont="1" applyBorder="1" applyAlignment="1">
      <alignment vertical="center"/>
    </xf>
    <xf numFmtId="3" fontId="0" fillId="0" borderId="34" xfId="0" applyNumberFormat="1" applyFont="1" applyBorder="1" applyAlignment="1">
      <alignment vertical="center"/>
    </xf>
    <xf numFmtId="3" fontId="0" fillId="0" borderId="32" xfId="0" applyNumberFormat="1" applyFont="1" applyBorder="1" applyAlignment="1">
      <alignment vertical="center"/>
    </xf>
    <xf numFmtId="0" fontId="1" fillId="39" borderId="52" xfId="0" applyFont="1" applyFill="1" applyBorder="1" applyAlignment="1">
      <alignment horizontal="left" vertical="center" wrapText="1"/>
    </xf>
    <xf numFmtId="3" fontId="9" fillId="0" borderId="21"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0" fontId="14" fillId="0" borderId="24" xfId="0" applyFont="1" applyBorder="1" applyAlignment="1">
      <alignment vertical="center" wrapText="1"/>
    </xf>
    <xf numFmtId="3" fontId="14" fillId="0" borderId="17" xfId="0" applyNumberFormat="1" applyFont="1" applyBorder="1" applyAlignment="1">
      <alignment vertical="center"/>
    </xf>
    <xf numFmtId="3" fontId="14" fillId="0" borderId="15" xfId="0" applyNumberFormat="1" applyFont="1" applyBorder="1" applyAlignment="1">
      <alignment vertical="center"/>
    </xf>
    <xf numFmtId="3" fontId="14" fillId="0" borderId="16" xfId="0" applyNumberFormat="1" applyFont="1" applyBorder="1" applyAlignment="1">
      <alignment horizontal="right" vertical="center"/>
    </xf>
    <xf numFmtId="0" fontId="14" fillId="0" borderId="28" xfId="0" applyFont="1" applyBorder="1" applyAlignment="1">
      <alignment vertical="center" wrapText="1"/>
    </xf>
    <xf numFmtId="3" fontId="14" fillId="0" borderId="20" xfId="0" applyNumberFormat="1" applyFont="1" applyBorder="1" applyAlignment="1">
      <alignment vertical="center"/>
    </xf>
    <xf numFmtId="3" fontId="14" fillId="0" borderId="18" xfId="0" applyNumberFormat="1" applyFont="1" applyBorder="1" applyAlignment="1">
      <alignment vertical="center"/>
    </xf>
    <xf numFmtId="3" fontId="14" fillId="0" borderId="19" xfId="0" applyNumberFormat="1" applyFont="1" applyBorder="1" applyAlignment="1">
      <alignment vertical="center"/>
    </xf>
    <xf numFmtId="0" fontId="9" fillId="0" borderId="12" xfId="0" applyFont="1" applyBorder="1" applyAlignment="1">
      <alignment horizontal="center" vertical="center" wrapText="1"/>
    </xf>
    <xf numFmtId="3" fontId="9" fillId="0" borderId="29" xfId="0" applyNumberFormat="1" applyFont="1" applyBorder="1" applyAlignment="1">
      <alignment vertical="center"/>
    </xf>
    <xf numFmtId="3" fontId="9" fillId="0" borderId="30" xfId="0" applyNumberFormat="1" applyFont="1" applyBorder="1" applyAlignment="1">
      <alignment vertical="center"/>
    </xf>
    <xf numFmtId="3" fontId="9" fillId="0" borderId="31" xfId="0" applyNumberFormat="1" applyFont="1" applyBorder="1" applyAlignment="1">
      <alignment vertical="center"/>
    </xf>
    <xf numFmtId="3" fontId="18" fillId="0" borderId="29" xfId="0" applyNumberFormat="1" applyFont="1" applyBorder="1" applyAlignment="1">
      <alignment vertical="center"/>
    </xf>
    <xf numFmtId="3" fontId="18" fillId="0" borderId="30" xfId="0" applyNumberFormat="1" applyFont="1" applyBorder="1" applyAlignment="1">
      <alignment vertical="center"/>
    </xf>
    <xf numFmtId="3" fontId="18" fillId="0" borderId="31" xfId="0" applyNumberFormat="1" applyFont="1" applyBorder="1" applyAlignment="1">
      <alignment vertical="center"/>
    </xf>
    <xf numFmtId="0" fontId="14" fillId="0" borderId="10" xfId="0" applyFont="1" applyBorder="1" applyAlignment="1">
      <alignment/>
    </xf>
    <xf numFmtId="0" fontId="14" fillId="0" borderId="0" xfId="0" applyFont="1" applyBorder="1" applyAlignment="1">
      <alignment/>
    </xf>
    <xf numFmtId="3" fontId="14" fillId="0" borderId="0" xfId="0" applyNumberFormat="1" applyFont="1" applyBorder="1" applyAlignment="1">
      <alignment/>
    </xf>
    <xf numFmtId="3" fontId="14" fillId="0" borderId="11" xfId="0" applyNumberFormat="1" applyFont="1" applyBorder="1" applyAlignment="1">
      <alignment/>
    </xf>
    <xf numFmtId="1" fontId="14" fillId="0" borderId="16" xfId="0" applyNumberFormat="1" applyFont="1" applyBorder="1" applyAlignment="1">
      <alignment horizontal="right" vertical="center"/>
    </xf>
    <xf numFmtId="1" fontId="14" fillId="0" borderId="16" xfId="0" applyNumberFormat="1" applyFont="1" applyBorder="1" applyAlignment="1">
      <alignment vertical="center"/>
    </xf>
    <xf numFmtId="3" fontId="14" fillId="0" borderId="16" xfId="0" applyNumberFormat="1" applyFont="1" applyBorder="1" applyAlignment="1">
      <alignment vertical="center"/>
    </xf>
    <xf numFmtId="1" fontId="14" fillId="0" borderId="19" xfId="0" applyNumberFormat="1" applyFont="1" applyBorder="1" applyAlignment="1">
      <alignment vertical="center"/>
    </xf>
    <xf numFmtId="0" fontId="14" fillId="0" borderId="25" xfId="0" applyFont="1" applyBorder="1" applyAlignment="1">
      <alignment vertical="center" wrapText="1"/>
    </xf>
    <xf numFmtId="0" fontId="14" fillId="0" borderId="26" xfId="0" applyFont="1" applyBorder="1" applyAlignment="1">
      <alignment vertical="center" wrapText="1"/>
    </xf>
    <xf numFmtId="3" fontId="14" fillId="0" borderId="21" xfId="0" applyNumberFormat="1" applyFont="1" applyBorder="1" applyAlignment="1">
      <alignment vertical="center"/>
    </xf>
    <xf numFmtId="3" fontId="14" fillId="0" borderId="22" xfId="0" applyNumberFormat="1" applyFont="1" applyBorder="1" applyAlignment="1">
      <alignment vertical="center"/>
    </xf>
    <xf numFmtId="1" fontId="14" fillId="0" borderId="23" xfId="0" applyNumberFormat="1" applyFont="1" applyBorder="1" applyAlignment="1">
      <alignment vertical="center"/>
    </xf>
    <xf numFmtId="3" fontId="14" fillId="0" borderId="23" xfId="0" applyNumberFormat="1" applyFont="1" applyBorder="1" applyAlignment="1">
      <alignment vertical="center"/>
    </xf>
    <xf numFmtId="0" fontId="14" fillId="0" borderId="38" xfId="0" applyFont="1" applyBorder="1" applyAlignment="1">
      <alignment/>
    </xf>
    <xf numFmtId="0" fontId="47" fillId="39" borderId="59" xfId="0" applyFont="1" applyFill="1" applyBorder="1" applyAlignment="1">
      <alignment/>
    </xf>
    <xf numFmtId="0" fontId="47" fillId="39" borderId="59" xfId="0" applyFont="1" applyFill="1" applyBorder="1" applyAlignment="1">
      <alignment wrapText="1"/>
    </xf>
    <xf numFmtId="0" fontId="9" fillId="0" borderId="40" xfId="0" applyFont="1" applyBorder="1" applyAlignment="1">
      <alignment vertical="center" wrapText="1"/>
    </xf>
    <xf numFmtId="3" fontId="10" fillId="0" borderId="20" xfId="0" applyNumberFormat="1" applyFont="1" applyBorder="1" applyAlignment="1">
      <alignment vertical="center"/>
    </xf>
    <xf numFmtId="3" fontId="10" fillId="0" borderId="18" xfId="0" applyNumberFormat="1" applyFont="1" applyBorder="1" applyAlignment="1">
      <alignment vertical="center"/>
    </xf>
    <xf numFmtId="3" fontId="10" fillId="0" borderId="19" xfId="0" applyNumberFormat="1" applyFont="1" applyBorder="1" applyAlignment="1">
      <alignment vertical="center"/>
    </xf>
    <xf numFmtId="0" fontId="9" fillId="39" borderId="40" xfId="0" applyFont="1" applyFill="1" applyBorder="1" applyAlignment="1">
      <alignment horizontal="left" vertical="center" wrapText="1"/>
    </xf>
    <xf numFmtId="3" fontId="14" fillId="0" borderId="20" xfId="0" applyNumberFormat="1" applyFont="1" applyBorder="1" applyAlignment="1">
      <alignment/>
    </xf>
    <xf numFmtId="3" fontId="14" fillId="0" borderId="18" xfId="0" applyNumberFormat="1" applyFont="1" applyBorder="1" applyAlignment="1">
      <alignment/>
    </xf>
    <xf numFmtId="0" fontId="9" fillId="0" borderId="57" xfId="0" applyFont="1" applyBorder="1" applyAlignment="1">
      <alignment horizontal="justify" vertical="center" wrapText="1"/>
    </xf>
    <xf numFmtId="0" fontId="14" fillId="0" borderId="20" xfId="0" applyFont="1" applyBorder="1" applyAlignment="1">
      <alignment/>
    </xf>
    <xf numFmtId="0" fontId="14" fillId="0" borderId="18" xfId="0" applyFont="1" applyBorder="1" applyAlignment="1">
      <alignment/>
    </xf>
    <xf numFmtId="0" fontId="9" fillId="0" borderId="60" xfId="0" applyFont="1" applyBorder="1" applyAlignment="1">
      <alignment horizontal="justify" vertical="center" wrapText="1"/>
    </xf>
    <xf numFmtId="0" fontId="14" fillId="0" borderId="18" xfId="0" applyFont="1" applyBorder="1" applyAlignment="1">
      <alignment horizontal="right" vertical="center" wrapText="1"/>
    </xf>
    <xf numFmtId="0" fontId="14" fillId="0" borderId="19" xfId="0" applyFont="1" applyBorder="1" applyAlignment="1">
      <alignment horizontal="right" vertical="center" wrapText="1"/>
    </xf>
    <xf numFmtId="0" fontId="9" fillId="0" borderId="61" xfId="0" applyFont="1" applyBorder="1" applyAlignment="1">
      <alignment horizontal="justify" vertical="center" wrapText="1"/>
    </xf>
    <xf numFmtId="3" fontId="10" fillId="0" borderId="21" xfId="0" applyNumberFormat="1" applyFont="1" applyBorder="1" applyAlignment="1">
      <alignment vertical="center"/>
    </xf>
    <xf numFmtId="3" fontId="10" fillId="0" borderId="22" xfId="0" applyNumberFormat="1" applyFont="1" applyBorder="1" applyAlignment="1">
      <alignment vertical="center"/>
    </xf>
    <xf numFmtId="0" fontId="14" fillId="0" borderId="22" xfId="0" applyFont="1" applyBorder="1" applyAlignment="1">
      <alignment horizontal="right" vertical="center" wrapText="1"/>
    </xf>
    <xf numFmtId="3" fontId="10" fillId="0" borderId="23" xfId="0" applyNumberFormat="1" applyFont="1" applyBorder="1" applyAlignment="1">
      <alignment vertical="center"/>
    </xf>
    <xf numFmtId="0" fontId="9" fillId="0" borderId="57" xfId="0" applyFont="1" applyBorder="1" applyAlignment="1">
      <alignment horizontal="center" vertical="center" wrapText="1"/>
    </xf>
    <xf numFmtId="3" fontId="9" fillId="0" borderId="54" xfId="0" applyNumberFormat="1" applyFont="1" applyBorder="1" applyAlignment="1">
      <alignment vertical="center"/>
    </xf>
    <xf numFmtId="204" fontId="14" fillId="0" borderId="16" xfId="0" applyNumberFormat="1" applyFont="1" applyBorder="1" applyAlignment="1">
      <alignment vertical="center"/>
    </xf>
    <xf numFmtId="3" fontId="15" fillId="35" borderId="29" xfId="0" applyNumberFormat="1" applyFont="1" applyFill="1" applyBorder="1" applyAlignment="1">
      <alignment vertical="center"/>
    </xf>
    <xf numFmtId="0" fontId="14" fillId="0" borderId="39" xfId="0" applyFont="1" applyBorder="1" applyAlignment="1">
      <alignment/>
    </xf>
    <xf numFmtId="0" fontId="14" fillId="0" borderId="37" xfId="0" applyFont="1" applyBorder="1" applyAlignment="1">
      <alignment/>
    </xf>
    <xf numFmtId="3" fontId="14" fillId="0" borderId="37" xfId="0" applyNumberFormat="1" applyFont="1" applyBorder="1" applyAlignment="1">
      <alignment/>
    </xf>
    <xf numFmtId="3" fontId="14" fillId="0" borderId="14" xfId="0" applyNumberFormat="1" applyFont="1" applyBorder="1" applyAlignment="1">
      <alignment/>
    </xf>
    <xf numFmtId="3" fontId="14" fillId="0" borderId="17" xfId="0" applyNumberFormat="1" applyFont="1" applyBorder="1" applyAlignment="1">
      <alignment horizontal="right" vertical="center"/>
    </xf>
    <xf numFmtId="3" fontId="14" fillId="0" borderId="32" xfId="0" applyNumberFormat="1" applyFont="1" applyBorder="1" applyAlignment="1">
      <alignment vertical="center"/>
    </xf>
    <xf numFmtId="3" fontId="14" fillId="0" borderId="33" xfId="0" applyNumberFormat="1" applyFont="1" applyBorder="1" applyAlignment="1">
      <alignment vertical="center"/>
    </xf>
    <xf numFmtId="3" fontId="14" fillId="0" borderId="34" xfId="0" applyNumberFormat="1" applyFont="1" applyBorder="1" applyAlignment="1">
      <alignment vertical="center"/>
    </xf>
    <xf numFmtId="0" fontId="27" fillId="0" borderId="0" xfId="0" applyFont="1" applyBorder="1" applyAlignment="1">
      <alignment vertical="center" wrapText="1"/>
    </xf>
    <xf numFmtId="0" fontId="17" fillId="39" borderId="0" xfId="0" applyFont="1" applyFill="1" applyAlignment="1">
      <alignment/>
    </xf>
    <xf numFmtId="0" fontId="1" fillId="0" borderId="18" xfId="0" applyFont="1" applyBorder="1" applyAlignment="1">
      <alignment vertical="center"/>
    </xf>
    <xf numFmtId="0" fontId="1" fillId="0" borderId="62" xfId="0" applyFont="1" applyBorder="1" applyAlignment="1">
      <alignment vertical="center"/>
    </xf>
    <xf numFmtId="0" fontId="1" fillId="0" borderId="20" xfId="0" applyFont="1" applyBorder="1" applyAlignment="1">
      <alignment vertical="center"/>
    </xf>
    <xf numFmtId="3" fontId="1" fillId="0" borderId="19" xfId="0" applyNumberFormat="1" applyFont="1" applyBorder="1" applyAlignment="1">
      <alignment vertical="center"/>
    </xf>
    <xf numFmtId="3" fontId="0" fillId="0" borderId="39" xfId="0" applyNumberFormat="1" applyFont="1" applyBorder="1" applyAlignment="1">
      <alignment horizontal="center" vertical="center"/>
    </xf>
    <xf numFmtId="3" fontId="0" fillId="0" borderId="14" xfId="0" applyNumberFormat="1" applyFont="1" applyBorder="1" applyAlignment="1">
      <alignment vertical="center"/>
    </xf>
    <xf numFmtId="3" fontId="1" fillId="0" borderId="27" xfId="0" applyNumberFormat="1" applyFont="1" applyBorder="1" applyAlignment="1">
      <alignment horizontal="right" vertical="center"/>
    </xf>
    <xf numFmtId="3" fontId="1" fillId="0" borderId="14" xfId="0" applyNumberFormat="1" applyFont="1" applyBorder="1" applyAlignment="1">
      <alignment horizontal="right" vertical="center"/>
    </xf>
    <xf numFmtId="0" fontId="1" fillId="0" borderId="10" xfId="0" applyFont="1" applyBorder="1" applyAlignment="1">
      <alignment vertical="center"/>
    </xf>
    <xf numFmtId="3" fontId="1" fillId="0" borderId="11" xfId="0" applyNumberFormat="1" applyFont="1" applyBorder="1" applyAlignment="1">
      <alignment vertical="center"/>
    </xf>
    <xf numFmtId="3" fontId="0" fillId="0" borderId="0" xfId="0" applyNumberFormat="1" applyFont="1" applyBorder="1" applyAlignment="1">
      <alignment horizontal="right" vertical="center"/>
    </xf>
    <xf numFmtId="3" fontId="0" fillId="0" borderId="11" xfId="0" applyNumberFormat="1" applyFont="1" applyBorder="1" applyAlignment="1">
      <alignment vertical="center"/>
    </xf>
    <xf numFmtId="3" fontId="13" fillId="33" borderId="41" xfId="0" applyNumberFormat="1" applyFont="1" applyFill="1" applyBorder="1" applyAlignment="1">
      <alignment horizontal="center" vertical="center" wrapText="1"/>
    </xf>
    <xf numFmtId="3" fontId="13" fillId="33" borderId="63" xfId="0" applyNumberFormat="1" applyFont="1" applyFill="1" applyBorder="1" applyAlignment="1">
      <alignment horizontal="center" vertical="center" wrapText="1"/>
    </xf>
    <xf numFmtId="0" fontId="0" fillId="0" borderId="0" xfId="0" applyFont="1" applyAlignment="1">
      <alignment/>
    </xf>
    <xf numFmtId="3" fontId="0" fillId="0" borderId="0" xfId="0" applyNumberFormat="1" applyFont="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vertical="center" wrapText="1"/>
    </xf>
    <xf numFmtId="0" fontId="2" fillId="35" borderId="0" xfId="0" applyFont="1" applyFill="1" applyBorder="1" applyAlignment="1">
      <alignment/>
    </xf>
    <xf numFmtId="3" fontId="2" fillId="35" borderId="0" xfId="0" applyNumberFormat="1" applyFont="1" applyFill="1" applyBorder="1" applyAlignment="1">
      <alignment/>
    </xf>
    <xf numFmtId="3" fontId="14" fillId="35" borderId="0" xfId="0" applyNumberFormat="1" applyFont="1" applyFill="1" applyBorder="1" applyAlignment="1">
      <alignment/>
    </xf>
    <xf numFmtId="0" fontId="4" fillId="35" borderId="0" xfId="0" applyFont="1" applyFill="1" applyAlignment="1">
      <alignment/>
    </xf>
    <xf numFmtId="0" fontId="0" fillId="35" borderId="0" xfId="0" applyFill="1" applyAlignment="1">
      <alignment/>
    </xf>
    <xf numFmtId="0" fontId="13" fillId="0" borderId="0" xfId="0" applyFont="1" applyBorder="1" applyAlignment="1">
      <alignment vertical="center" wrapText="1"/>
    </xf>
    <xf numFmtId="0" fontId="4" fillId="35" borderId="0" xfId="0" applyFont="1" applyFill="1" applyAlignment="1">
      <alignment/>
    </xf>
    <xf numFmtId="0" fontId="0" fillId="12" borderId="12" xfId="0" applyFill="1" applyBorder="1" applyAlignment="1">
      <alignment/>
    </xf>
    <xf numFmtId="0" fontId="0" fillId="12" borderId="57" xfId="0" applyFill="1" applyBorder="1" applyAlignment="1">
      <alignment/>
    </xf>
    <xf numFmtId="0" fontId="70" fillId="4" borderId="12" xfId="0" applyFont="1" applyFill="1" applyBorder="1" applyAlignment="1">
      <alignment horizontal="center" vertical="center" wrapText="1"/>
    </xf>
    <xf numFmtId="0" fontId="70" fillId="4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17" fillId="0" borderId="0" xfId="0" applyFont="1" applyBorder="1" applyAlignment="1">
      <alignment horizontal="center"/>
    </xf>
    <xf numFmtId="3" fontId="10" fillId="39" borderId="0" xfId="0" applyNumberFormat="1" applyFont="1" applyFill="1" applyBorder="1" applyAlignment="1">
      <alignment/>
    </xf>
    <xf numFmtId="3" fontId="10" fillId="33" borderId="0" xfId="0" applyNumberFormat="1" applyFont="1" applyFill="1" applyBorder="1" applyAlignment="1">
      <alignment/>
    </xf>
    <xf numFmtId="3" fontId="14" fillId="0" borderId="11" xfId="0" applyNumberFormat="1" applyFont="1" applyFill="1" applyBorder="1" applyAlignment="1">
      <alignment/>
    </xf>
    <xf numFmtId="0" fontId="17" fillId="0" borderId="33" xfId="0" applyFont="1" applyBorder="1" applyAlignment="1">
      <alignment horizontal="center"/>
    </xf>
    <xf numFmtId="0" fontId="17" fillId="0" borderId="33" xfId="0" applyFont="1" applyBorder="1" applyAlignment="1">
      <alignment/>
    </xf>
    <xf numFmtId="3" fontId="10" fillId="39" borderId="33" xfId="0" applyNumberFormat="1" applyFont="1" applyFill="1" applyBorder="1" applyAlignment="1">
      <alignment/>
    </xf>
    <xf numFmtId="3" fontId="14" fillId="0" borderId="33" xfId="0" applyNumberFormat="1" applyFont="1" applyBorder="1" applyAlignment="1">
      <alignment/>
    </xf>
    <xf numFmtId="3" fontId="10" fillId="33" borderId="33" xfId="0" applyNumberFormat="1" applyFont="1" applyFill="1" applyBorder="1" applyAlignment="1">
      <alignment/>
    </xf>
    <xf numFmtId="3" fontId="14" fillId="0" borderId="33" xfId="0" applyNumberFormat="1" applyFont="1" applyFill="1" applyBorder="1" applyAlignment="1">
      <alignment/>
    </xf>
    <xf numFmtId="0" fontId="17" fillId="0" borderId="30" xfId="0" applyFont="1" applyBorder="1" applyAlignment="1">
      <alignment horizontal="center"/>
    </xf>
    <xf numFmtId="0" fontId="17" fillId="0" borderId="30" xfId="0" applyFont="1" applyBorder="1" applyAlignment="1">
      <alignment/>
    </xf>
    <xf numFmtId="3" fontId="10" fillId="39" borderId="30" xfId="0" applyNumberFormat="1" applyFont="1" applyFill="1" applyBorder="1" applyAlignment="1">
      <alignment/>
    </xf>
    <xf numFmtId="3" fontId="14" fillId="0" borderId="30" xfId="0" applyNumberFormat="1" applyFont="1" applyBorder="1" applyAlignment="1">
      <alignment/>
    </xf>
    <xf numFmtId="3" fontId="10" fillId="33" borderId="30" xfId="0" applyNumberFormat="1" applyFont="1" applyFill="1" applyBorder="1" applyAlignment="1">
      <alignment/>
    </xf>
    <xf numFmtId="3" fontId="14" fillId="0" borderId="54" xfId="0" applyNumberFormat="1" applyFont="1" applyFill="1" applyBorder="1" applyAlignment="1">
      <alignment/>
    </xf>
    <xf numFmtId="0" fontId="100" fillId="0" borderId="29" xfId="0" applyFont="1" applyBorder="1" applyAlignment="1">
      <alignment horizontal="center" vertical="center" wrapText="1"/>
    </xf>
    <xf numFmtId="0" fontId="100" fillId="0" borderId="33" xfId="0" applyFont="1" applyBorder="1" applyAlignment="1">
      <alignment horizontal="center" vertical="center" wrapText="1"/>
    </xf>
    <xf numFmtId="0" fontId="101" fillId="35" borderId="0" xfId="0" applyFont="1" applyFill="1" applyBorder="1" applyAlignment="1">
      <alignment/>
    </xf>
    <xf numFmtId="0" fontId="9" fillId="35" borderId="0" xfId="0" applyFont="1" applyFill="1" applyBorder="1" applyAlignment="1">
      <alignment/>
    </xf>
    <xf numFmtId="3" fontId="9" fillId="35" borderId="0" xfId="0" applyNumberFormat="1" applyFont="1" applyFill="1" applyBorder="1" applyAlignment="1">
      <alignment/>
    </xf>
    <xf numFmtId="3" fontId="12" fillId="41" borderId="27" xfId="0" applyNumberFormat="1" applyFont="1" applyFill="1" applyBorder="1" applyAlignment="1">
      <alignment/>
    </xf>
    <xf numFmtId="0" fontId="48" fillId="42" borderId="0" xfId="0" applyFont="1" applyFill="1" applyBorder="1" applyAlignment="1">
      <alignment horizontal="left"/>
    </xf>
    <xf numFmtId="0" fontId="48" fillId="39" borderId="0" xfId="0" applyFont="1" applyFill="1" applyBorder="1" applyAlignment="1">
      <alignment horizontal="left"/>
    </xf>
    <xf numFmtId="0" fontId="0" fillId="39" borderId="0" xfId="0" applyFill="1" applyAlignment="1">
      <alignment/>
    </xf>
    <xf numFmtId="3" fontId="0" fillId="35" borderId="0" xfId="0" applyNumberFormat="1" applyFont="1" applyFill="1" applyAlignment="1">
      <alignment/>
    </xf>
    <xf numFmtId="0" fontId="0" fillId="0" borderId="62" xfId="0" applyFont="1" applyBorder="1" applyAlignment="1">
      <alignment/>
    </xf>
    <xf numFmtId="0" fontId="0" fillId="0" borderId="64" xfId="0" applyFont="1" applyBorder="1" applyAlignment="1">
      <alignment/>
    </xf>
    <xf numFmtId="0" fontId="0" fillId="0" borderId="48" xfId="0" applyFont="1" applyBorder="1" applyAlignment="1">
      <alignment/>
    </xf>
    <xf numFmtId="49" fontId="2" fillId="33" borderId="18" xfId="0" applyNumberFormat="1" applyFont="1" applyFill="1" applyBorder="1" applyAlignment="1">
      <alignment horizontal="center" vertical="center" wrapText="1"/>
    </xf>
    <xf numFmtId="49" fontId="2" fillId="33" borderId="62" xfId="0" applyNumberFormat="1" applyFont="1" applyFill="1" applyBorder="1" applyAlignment="1">
      <alignment horizontal="center" vertical="center" wrapText="1"/>
    </xf>
    <xf numFmtId="3" fontId="13" fillId="33" borderId="39" xfId="0" applyNumberFormat="1" applyFont="1" applyFill="1" applyBorder="1" applyAlignment="1">
      <alignment horizontal="center" vertical="center" wrapText="1"/>
    </xf>
    <xf numFmtId="3" fontId="13" fillId="33" borderId="12" xfId="0" applyNumberFormat="1" applyFont="1" applyFill="1" applyBorder="1" applyAlignment="1">
      <alignment horizontal="center" vertical="center" wrapText="1"/>
    </xf>
    <xf numFmtId="3" fontId="40" fillId="38" borderId="57" xfId="0" applyNumberFormat="1" applyFont="1" applyFill="1" applyBorder="1" applyAlignment="1">
      <alignment/>
    </xf>
    <xf numFmtId="3" fontId="8" fillId="0" borderId="65" xfId="0" applyNumberFormat="1" applyFont="1" applyFill="1" applyBorder="1" applyAlignment="1">
      <alignment/>
    </xf>
    <xf numFmtId="3" fontId="26" fillId="43" borderId="29" xfId="0" applyNumberFormat="1" applyFont="1" applyFill="1" applyBorder="1" applyAlignment="1">
      <alignment/>
    </xf>
    <xf numFmtId="3" fontId="26" fillId="43" borderId="12" xfId="0" applyNumberFormat="1" applyFont="1" applyFill="1" applyBorder="1" applyAlignment="1">
      <alignment/>
    </xf>
    <xf numFmtId="0" fontId="2" fillId="37" borderId="56" xfId="0" applyFont="1" applyFill="1" applyBorder="1" applyAlignment="1">
      <alignment horizontal="center"/>
    </xf>
    <xf numFmtId="49" fontId="2" fillId="37" borderId="56" xfId="0" applyNumberFormat="1" applyFont="1" applyFill="1" applyBorder="1" applyAlignment="1">
      <alignment horizontal="center"/>
    </xf>
    <xf numFmtId="0" fontId="2" fillId="37" borderId="24" xfId="0" applyFont="1" applyFill="1" applyBorder="1" applyAlignment="1">
      <alignment horizontal="left"/>
    </xf>
    <xf numFmtId="3" fontId="2" fillId="37" borderId="12" xfId="0" applyNumberFormat="1" applyFont="1" applyFill="1" applyBorder="1" applyAlignment="1">
      <alignment/>
    </xf>
    <xf numFmtId="3" fontId="2" fillId="37" borderId="57" xfId="0" applyNumberFormat="1" applyFont="1" applyFill="1" applyBorder="1" applyAlignment="1">
      <alignment/>
    </xf>
    <xf numFmtId="0" fontId="8" fillId="0" borderId="13" xfId="0" applyFont="1" applyBorder="1" applyAlignment="1">
      <alignment horizontal="left"/>
    </xf>
    <xf numFmtId="3" fontId="4" fillId="44" borderId="66" xfId="0" applyNumberFormat="1" applyFont="1" applyFill="1" applyBorder="1" applyAlignment="1">
      <alignment/>
    </xf>
    <xf numFmtId="3" fontId="8" fillId="0" borderId="55" xfId="0" applyNumberFormat="1" applyFont="1" applyBorder="1" applyAlignment="1">
      <alignment/>
    </xf>
    <xf numFmtId="3" fontId="4" fillId="33" borderId="66" xfId="0" applyNumberFormat="1" applyFont="1" applyFill="1" applyBorder="1" applyAlignment="1">
      <alignment/>
    </xf>
    <xf numFmtId="3" fontId="8" fillId="0" borderId="67" xfId="0" applyNumberFormat="1" applyFont="1" applyBorder="1" applyAlignment="1">
      <alignment/>
    </xf>
    <xf numFmtId="3" fontId="8" fillId="0" borderId="32" xfId="0" applyNumberFormat="1" applyFont="1" applyBorder="1" applyAlignment="1">
      <alignment/>
    </xf>
    <xf numFmtId="3" fontId="8" fillId="0" borderId="34" xfId="0" applyNumberFormat="1" applyFont="1" applyBorder="1" applyAlignment="1">
      <alignment/>
    </xf>
    <xf numFmtId="0" fontId="8" fillId="0" borderId="25" xfId="0" applyFont="1" applyBorder="1" applyAlignment="1">
      <alignment horizontal="left" wrapText="1"/>
    </xf>
    <xf numFmtId="3" fontId="36" fillId="39" borderId="52" xfId="0" applyNumberFormat="1" applyFont="1" applyFill="1" applyBorder="1" applyAlignment="1">
      <alignment/>
    </xf>
    <xf numFmtId="3" fontId="8" fillId="39" borderId="67" xfId="0" applyNumberFormat="1" applyFont="1" applyFill="1" applyBorder="1" applyAlignment="1">
      <alignment/>
    </xf>
    <xf numFmtId="3" fontId="8" fillId="39" borderId="32" xfId="0" applyNumberFormat="1" applyFont="1" applyFill="1" applyBorder="1" applyAlignment="1">
      <alignment/>
    </xf>
    <xf numFmtId="0" fontId="8" fillId="0" borderId="66" xfId="0" applyFont="1" applyBorder="1" applyAlignment="1">
      <alignment/>
    </xf>
    <xf numFmtId="3" fontId="8" fillId="0" borderId="32" xfId="0" applyNumberFormat="1" applyFont="1" applyBorder="1" applyAlignment="1">
      <alignment/>
    </xf>
    <xf numFmtId="3" fontId="8" fillId="0" borderId="55" xfId="0" applyNumberFormat="1" applyFont="1" applyBorder="1" applyAlignment="1">
      <alignment/>
    </xf>
    <xf numFmtId="3" fontId="8" fillId="0" borderId="67" xfId="0" applyNumberFormat="1" applyFont="1" applyBorder="1" applyAlignment="1">
      <alignment/>
    </xf>
    <xf numFmtId="0" fontId="8" fillId="0" borderId="52" xfId="0" applyFont="1" applyBorder="1" applyAlignment="1">
      <alignment wrapText="1"/>
    </xf>
    <xf numFmtId="0" fontId="8" fillId="0" borderId="52" xfId="0" applyFont="1" applyBorder="1" applyAlignment="1">
      <alignment/>
    </xf>
    <xf numFmtId="3" fontId="8" fillId="0" borderId="34" xfId="0" applyNumberFormat="1" applyFont="1" applyBorder="1" applyAlignment="1">
      <alignment/>
    </xf>
    <xf numFmtId="0" fontId="2" fillId="37" borderId="31" xfId="0" applyFont="1" applyFill="1" applyBorder="1" applyAlignment="1">
      <alignment horizontal="left"/>
    </xf>
    <xf numFmtId="3" fontId="2" fillId="37" borderId="29" xfId="0" applyNumberFormat="1" applyFont="1" applyFill="1" applyBorder="1" applyAlignment="1">
      <alignment/>
    </xf>
    <xf numFmtId="3" fontId="8" fillId="0" borderId="17" xfId="0" applyNumberFormat="1" applyFont="1" applyBorder="1" applyAlignment="1">
      <alignment/>
    </xf>
    <xf numFmtId="3" fontId="8" fillId="0" borderId="41" xfId="0" applyNumberFormat="1" applyFont="1" applyBorder="1" applyAlignment="1">
      <alignment/>
    </xf>
    <xf numFmtId="0" fontId="8" fillId="0" borderId="68" xfId="0" applyFont="1" applyBorder="1" applyAlignment="1">
      <alignment horizontal="center"/>
    </xf>
    <xf numFmtId="0" fontId="8" fillId="0" borderId="11" xfId="0" applyFont="1" applyBorder="1" applyAlignment="1">
      <alignment/>
    </xf>
    <xf numFmtId="3" fontId="8" fillId="0" borderId="35" xfId="0" applyNumberFormat="1" applyFont="1" applyBorder="1" applyAlignment="1">
      <alignment/>
    </xf>
    <xf numFmtId="3" fontId="8" fillId="0" borderId="10" xfId="0" applyNumberFormat="1" applyFont="1" applyBorder="1" applyAlignment="1">
      <alignment/>
    </xf>
    <xf numFmtId="3" fontId="8" fillId="0" borderId="69" xfId="0" applyNumberFormat="1" applyFont="1" applyBorder="1" applyAlignment="1">
      <alignment/>
    </xf>
    <xf numFmtId="3" fontId="8" fillId="0" borderId="0" xfId="0" applyNumberFormat="1" applyFont="1" applyBorder="1" applyAlignment="1">
      <alignment/>
    </xf>
    <xf numFmtId="3" fontId="8" fillId="0" borderId="39" xfId="0" applyNumberFormat="1" applyFont="1" applyBorder="1" applyAlignment="1">
      <alignment/>
    </xf>
    <xf numFmtId="3" fontId="8" fillId="0" borderId="11" xfId="0" applyNumberFormat="1" applyFont="1" applyBorder="1" applyAlignment="1">
      <alignment/>
    </xf>
    <xf numFmtId="3" fontId="8" fillId="0" borderId="68" xfId="0" applyNumberFormat="1" applyFont="1" applyBorder="1" applyAlignment="1">
      <alignment horizontal="center"/>
    </xf>
    <xf numFmtId="3" fontId="8" fillId="0" borderId="41" xfId="0" applyNumberFormat="1" applyFont="1" applyBorder="1" applyAlignment="1">
      <alignment horizontal="center" vertical="center"/>
    </xf>
    <xf numFmtId="3" fontId="8" fillId="0" borderId="70" xfId="0" applyNumberFormat="1" applyFont="1" applyBorder="1" applyAlignment="1">
      <alignment/>
    </xf>
    <xf numFmtId="3" fontId="36" fillId="33" borderId="52" xfId="0" applyNumberFormat="1" applyFont="1" applyFill="1" applyBorder="1" applyAlignment="1">
      <alignment/>
    </xf>
    <xf numFmtId="3" fontId="8" fillId="0" borderId="59" xfId="0" applyNumberFormat="1" applyFont="1" applyBorder="1" applyAlignment="1">
      <alignment/>
    </xf>
    <xf numFmtId="3" fontId="8" fillId="0" borderId="16" xfId="0" applyNumberFormat="1" applyFont="1" applyBorder="1" applyAlignment="1">
      <alignment/>
    </xf>
    <xf numFmtId="0" fontId="8" fillId="0" borderId="53" xfId="0" applyFont="1" applyBorder="1" applyAlignment="1">
      <alignment/>
    </xf>
    <xf numFmtId="3" fontId="8" fillId="0" borderId="63" xfId="0" applyNumberFormat="1" applyFont="1" applyBorder="1" applyAlignment="1">
      <alignment/>
    </xf>
    <xf numFmtId="3" fontId="8" fillId="0" borderId="42" xfId="0" applyNumberFormat="1" applyFont="1" applyBorder="1" applyAlignment="1">
      <alignment/>
    </xf>
    <xf numFmtId="0" fontId="2" fillId="37" borderId="24" xfId="0" applyFont="1" applyFill="1" applyBorder="1" applyAlignment="1">
      <alignment horizontal="center"/>
    </xf>
    <xf numFmtId="0" fontId="48" fillId="39" borderId="71" xfId="0" applyFont="1" applyFill="1" applyBorder="1" applyAlignment="1">
      <alignment horizontal="left"/>
    </xf>
    <xf numFmtId="0" fontId="8" fillId="0" borderId="13" xfId="0" applyFont="1" applyBorder="1" applyAlignment="1">
      <alignment horizontal="right"/>
    </xf>
    <xf numFmtId="0" fontId="8" fillId="0" borderId="71" xfId="0" applyFont="1" applyBorder="1" applyAlignment="1">
      <alignment horizontal="right"/>
    </xf>
    <xf numFmtId="0" fontId="8" fillId="0" borderId="25" xfId="0" applyFont="1" applyBorder="1" applyAlignment="1">
      <alignment horizontal="right"/>
    </xf>
    <xf numFmtId="0" fontId="8" fillId="0" borderId="52" xfId="0" applyFont="1" applyBorder="1" applyAlignment="1">
      <alignment horizontal="right"/>
    </xf>
    <xf numFmtId="0" fontId="8" fillId="0" borderId="28" xfId="0" applyFont="1" applyBorder="1" applyAlignment="1">
      <alignment horizontal="right"/>
    </xf>
    <xf numFmtId="0" fontId="8" fillId="0" borderId="66" xfId="0" applyFont="1" applyBorder="1" applyAlignment="1">
      <alignment horizontal="right"/>
    </xf>
    <xf numFmtId="0" fontId="2" fillId="37" borderId="31" xfId="0" applyFont="1" applyFill="1" applyBorder="1" applyAlignment="1">
      <alignment horizontal="right"/>
    </xf>
    <xf numFmtId="0" fontId="2" fillId="37" borderId="12" xfId="0" applyFont="1" applyFill="1" applyBorder="1" applyAlignment="1">
      <alignment horizontal="right"/>
    </xf>
    <xf numFmtId="49" fontId="2" fillId="37" borderId="12" xfId="0" applyNumberFormat="1" applyFont="1" applyFill="1" applyBorder="1" applyAlignment="1">
      <alignment horizontal="right"/>
    </xf>
    <xf numFmtId="0" fontId="8" fillId="0" borderId="11" xfId="0" applyFont="1" applyBorder="1" applyAlignment="1">
      <alignment horizontal="right"/>
    </xf>
    <xf numFmtId="0" fontId="8" fillId="0" borderId="68" xfId="0" applyFont="1" applyBorder="1" applyAlignment="1">
      <alignment horizontal="right"/>
    </xf>
    <xf numFmtId="0" fontId="2" fillId="37" borderId="11" xfId="0" applyFont="1" applyFill="1" applyBorder="1" applyAlignment="1">
      <alignment horizontal="right"/>
    </xf>
    <xf numFmtId="0" fontId="8" fillId="0" borderId="72" xfId="0" applyFont="1" applyBorder="1" applyAlignment="1">
      <alignment horizontal="right"/>
    </xf>
    <xf numFmtId="0" fontId="8" fillId="0" borderId="53" xfId="0" applyFont="1" applyBorder="1" applyAlignment="1">
      <alignment horizontal="right"/>
    </xf>
    <xf numFmtId="0" fontId="7" fillId="0" borderId="0" xfId="0" applyFont="1" applyAlignment="1">
      <alignment/>
    </xf>
    <xf numFmtId="14" fontId="7" fillId="0" borderId="0" xfId="0" applyNumberFormat="1" applyFont="1" applyAlignment="1">
      <alignment/>
    </xf>
    <xf numFmtId="0" fontId="7" fillId="0" borderId="0" xfId="0" applyFont="1" applyAlignment="1">
      <alignment horizontal="center"/>
    </xf>
    <xf numFmtId="14" fontId="96" fillId="12" borderId="12" xfId="0" applyNumberFormat="1" applyFont="1" applyFill="1" applyBorder="1" applyAlignment="1">
      <alignment/>
    </xf>
    <xf numFmtId="0" fontId="0" fillId="12" borderId="31" xfId="0" applyFill="1" applyBorder="1" applyAlignment="1">
      <alignment/>
    </xf>
    <xf numFmtId="0" fontId="70" fillId="45" borderId="57" xfId="0" applyFont="1" applyFill="1" applyBorder="1" applyAlignment="1">
      <alignment horizontal="center" vertical="center" wrapText="1"/>
    </xf>
    <xf numFmtId="0" fontId="70" fillId="35" borderId="57" xfId="0" applyFont="1" applyFill="1" applyBorder="1" applyAlignment="1">
      <alignment horizontal="center" vertical="center" wrapText="1"/>
    </xf>
    <xf numFmtId="0" fontId="70" fillId="35" borderId="12" xfId="0" applyFont="1" applyFill="1" applyBorder="1" applyAlignment="1">
      <alignment horizontal="center" vertical="center" wrapText="1"/>
    </xf>
    <xf numFmtId="0" fontId="70" fillId="3" borderId="57" xfId="0" applyFont="1" applyFill="1" applyBorder="1" applyAlignment="1">
      <alignment horizontal="center" vertical="center" wrapText="1"/>
    </xf>
    <xf numFmtId="0" fontId="70" fillId="2" borderId="12" xfId="0" applyFont="1" applyFill="1" applyBorder="1" applyAlignment="1">
      <alignment horizontal="center" vertical="center" wrapText="1"/>
    </xf>
    <xf numFmtId="3" fontId="102" fillId="39" borderId="35" xfId="0" applyNumberFormat="1" applyFont="1" applyFill="1" applyBorder="1" applyAlignment="1">
      <alignment horizontal="center" vertical="center"/>
    </xf>
    <xf numFmtId="3" fontId="102" fillId="39" borderId="36" xfId="0" applyNumberFormat="1" applyFont="1" applyFill="1" applyBorder="1" applyAlignment="1">
      <alignment horizontal="center" vertical="center"/>
    </xf>
    <xf numFmtId="3" fontId="102" fillId="39" borderId="11" xfId="0" applyNumberFormat="1" applyFont="1" applyFill="1" applyBorder="1" applyAlignment="1">
      <alignment horizontal="right" vertical="center"/>
    </xf>
    <xf numFmtId="3" fontId="103" fillId="39" borderId="68" xfId="0" applyNumberFormat="1" applyFont="1" applyFill="1" applyBorder="1" applyAlignment="1">
      <alignment horizontal="right" vertical="center"/>
    </xf>
    <xf numFmtId="3" fontId="103" fillId="39" borderId="10" xfId="0" applyNumberFormat="1" applyFont="1" applyFill="1" applyBorder="1" applyAlignment="1">
      <alignment horizontal="right" vertical="center"/>
    </xf>
    <xf numFmtId="0" fontId="104" fillId="13" borderId="12" xfId="0" applyFont="1" applyFill="1" applyBorder="1" applyAlignment="1">
      <alignment horizontal="center" wrapText="1"/>
    </xf>
    <xf numFmtId="0" fontId="104" fillId="13" borderId="73" xfId="0" applyFont="1" applyFill="1" applyBorder="1" applyAlignment="1">
      <alignment/>
    </xf>
    <xf numFmtId="0" fontId="104" fillId="13" borderId="39" xfId="0" applyFont="1" applyFill="1" applyBorder="1" applyAlignment="1">
      <alignment wrapText="1"/>
    </xf>
    <xf numFmtId="3" fontId="105" fillId="13" borderId="12" xfId="0" applyNumberFormat="1" applyFont="1" applyFill="1" applyBorder="1" applyAlignment="1">
      <alignment wrapText="1"/>
    </xf>
    <xf numFmtId="3" fontId="105" fillId="13" borderId="30" xfId="0" applyNumberFormat="1" applyFont="1" applyFill="1" applyBorder="1" applyAlignment="1">
      <alignment horizontal="right" wrapText="1"/>
    </xf>
    <xf numFmtId="3" fontId="75" fillId="39" borderId="66" xfId="0" applyNumberFormat="1" applyFont="1" applyFill="1" applyBorder="1" applyAlignment="1">
      <alignment horizontal="center" vertical="center" wrapText="1"/>
    </xf>
    <xf numFmtId="3" fontId="75" fillId="39" borderId="0" xfId="0" applyNumberFormat="1" applyFont="1" applyFill="1" applyBorder="1" applyAlignment="1">
      <alignment horizontal="center" vertical="center"/>
    </xf>
    <xf numFmtId="3" fontId="76" fillId="39" borderId="55" xfId="0" applyNumberFormat="1" applyFont="1" applyFill="1" applyBorder="1" applyAlignment="1">
      <alignment vertical="center" wrapText="1"/>
    </xf>
    <xf numFmtId="3" fontId="70" fillId="39" borderId="68" xfId="0" applyNumberFormat="1" applyFont="1" applyFill="1" applyBorder="1" applyAlignment="1">
      <alignment vertical="center" wrapText="1"/>
    </xf>
    <xf numFmtId="3" fontId="102" fillId="39" borderId="35" xfId="0" applyNumberFormat="1" applyFont="1" applyFill="1" applyBorder="1" applyAlignment="1">
      <alignment horizontal="right" vertical="center"/>
    </xf>
    <xf numFmtId="3" fontId="77" fillId="0" borderId="34" xfId="0" applyNumberFormat="1" applyFont="1" applyBorder="1" applyAlignment="1">
      <alignment horizontal="right"/>
    </xf>
    <xf numFmtId="3" fontId="103" fillId="46" borderId="10" xfId="0" applyNumberFormat="1" applyFont="1" applyFill="1" applyBorder="1" applyAlignment="1">
      <alignment horizontal="center" vertical="center"/>
    </xf>
    <xf numFmtId="3" fontId="103" fillId="39" borderId="36" xfId="0" applyNumberFormat="1" applyFont="1" applyFill="1" applyBorder="1" applyAlignment="1">
      <alignment horizontal="right" vertical="center"/>
    </xf>
    <xf numFmtId="0" fontId="70" fillId="45" borderId="12" xfId="0" applyFont="1" applyFill="1" applyBorder="1" applyAlignment="1">
      <alignment horizontal="center" vertical="center" wrapText="1"/>
    </xf>
    <xf numFmtId="0" fontId="70" fillId="45" borderId="31" xfId="0" applyFont="1" applyFill="1" applyBorder="1" applyAlignment="1">
      <alignment horizontal="center" vertical="center" wrapText="1"/>
    </xf>
    <xf numFmtId="0" fontId="70" fillId="13" borderId="57" xfId="0" applyFont="1" applyFill="1" applyBorder="1" applyAlignment="1">
      <alignment horizontal="center" vertical="center" wrapText="1"/>
    </xf>
    <xf numFmtId="0" fontId="70" fillId="13" borderId="12" xfId="0" applyFont="1" applyFill="1" applyBorder="1" applyAlignment="1">
      <alignment horizontal="center" vertical="center" wrapText="1"/>
    </xf>
    <xf numFmtId="0" fontId="70" fillId="47" borderId="57" xfId="0" applyFont="1" applyFill="1" applyBorder="1" applyAlignment="1">
      <alignment horizontal="center" vertical="center" wrapText="1"/>
    </xf>
    <xf numFmtId="0" fontId="70" fillId="47" borderId="12" xfId="0" applyFont="1" applyFill="1" applyBorder="1" applyAlignment="1">
      <alignment horizontal="center" vertical="center" wrapText="1"/>
    </xf>
    <xf numFmtId="0" fontId="70" fillId="3" borderId="12" xfId="0" applyFont="1" applyFill="1" applyBorder="1" applyAlignment="1">
      <alignment horizontal="center" vertical="center" wrapText="1"/>
    </xf>
    <xf numFmtId="0" fontId="4" fillId="13" borderId="31" xfId="0" applyFont="1" applyFill="1" applyBorder="1" applyAlignment="1">
      <alignment horizontal="center" vertical="center" wrapText="1"/>
    </xf>
    <xf numFmtId="0" fontId="51" fillId="13" borderId="12" xfId="0" applyFont="1" applyFill="1" applyBorder="1" applyAlignment="1">
      <alignment horizontal="center" vertical="center" wrapText="1"/>
    </xf>
    <xf numFmtId="3" fontId="75" fillId="48" borderId="12" xfId="0" applyNumberFormat="1" applyFont="1" applyFill="1" applyBorder="1" applyAlignment="1">
      <alignment horizontal="left" vertical="center" wrapText="1"/>
    </xf>
    <xf numFmtId="3" fontId="75" fillId="39" borderId="73" xfId="0" applyNumberFormat="1" applyFont="1" applyFill="1" applyBorder="1" applyAlignment="1">
      <alignment horizontal="center" vertical="center"/>
    </xf>
    <xf numFmtId="3" fontId="76" fillId="39" borderId="57" xfId="0" applyNumberFormat="1" applyFont="1" applyFill="1" applyBorder="1" applyAlignment="1">
      <alignment vertical="center" wrapText="1"/>
    </xf>
    <xf numFmtId="3" fontId="70" fillId="39" borderId="12" xfId="0" applyNumberFormat="1" applyFont="1" applyFill="1" applyBorder="1" applyAlignment="1">
      <alignment vertical="center" wrapText="1"/>
    </xf>
    <xf numFmtId="3" fontId="102" fillId="39" borderId="29" xfId="0" applyNumberFormat="1" applyFont="1" applyFill="1" applyBorder="1" applyAlignment="1">
      <alignment horizontal="center" vertical="center"/>
    </xf>
    <xf numFmtId="3" fontId="102" fillId="39" borderId="30" xfId="0" applyNumberFormat="1" applyFont="1" applyFill="1" applyBorder="1" applyAlignment="1">
      <alignment horizontal="center" vertical="center"/>
    </xf>
    <xf numFmtId="3" fontId="102" fillId="39" borderId="29" xfId="0" applyNumberFormat="1" applyFont="1" applyFill="1" applyBorder="1" applyAlignment="1">
      <alignment horizontal="right" vertical="center"/>
    </xf>
    <xf numFmtId="3" fontId="77" fillId="0" borderId="54" xfId="0" applyNumberFormat="1" applyFont="1" applyBorder="1" applyAlignment="1">
      <alignment horizontal="right"/>
    </xf>
    <xf numFmtId="3" fontId="102" fillId="39" borderId="31" xfId="0" applyNumberFormat="1" applyFont="1" applyFill="1" applyBorder="1" applyAlignment="1">
      <alignment horizontal="right" vertical="center"/>
    </xf>
    <xf numFmtId="3" fontId="103" fillId="46" borderId="57" xfId="0" applyNumberFormat="1" applyFont="1" applyFill="1" applyBorder="1" applyAlignment="1">
      <alignment horizontal="center" vertical="center"/>
    </xf>
    <xf numFmtId="3" fontId="103" fillId="39" borderId="30" xfId="0" applyNumberFormat="1" applyFont="1" applyFill="1" applyBorder="1" applyAlignment="1">
      <alignment horizontal="right" vertical="center"/>
    </xf>
    <xf numFmtId="3" fontId="103" fillId="39" borderId="12" xfId="0" applyNumberFormat="1" applyFont="1" applyFill="1" applyBorder="1" applyAlignment="1">
      <alignment horizontal="right" vertical="center"/>
    </xf>
    <xf numFmtId="3" fontId="103" fillId="39" borderId="57" xfId="0" applyNumberFormat="1" applyFont="1" applyFill="1" applyBorder="1" applyAlignment="1">
      <alignment horizontal="right" vertical="center"/>
    </xf>
    <xf numFmtId="3" fontId="103" fillId="39" borderId="68" xfId="0" applyNumberFormat="1" applyFont="1" applyFill="1" applyBorder="1" applyAlignment="1">
      <alignment horizontal="center" vertical="center"/>
    </xf>
    <xf numFmtId="3" fontId="103" fillId="39" borderId="12" xfId="0" applyNumberFormat="1" applyFont="1" applyFill="1" applyBorder="1" applyAlignment="1">
      <alignment horizontal="center" vertical="center"/>
    </xf>
    <xf numFmtId="0" fontId="48" fillId="42" borderId="10" xfId="0" applyFont="1" applyFill="1" applyBorder="1" applyAlignment="1">
      <alignment horizontal="left"/>
    </xf>
    <xf numFmtId="0" fontId="48" fillId="42" borderId="11" xfId="0" applyFont="1" applyFill="1" applyBorder="1" applyAlignment="1">
      <alignment horizontal="left"/>
    </xf>
    <xf numFmtId="0" fontId="12" fillId="41" borderId="69" xfId="0" applyFont="1" applyFill="1" applyBorder="1" applyAlignment="1">
      <alignment horizontal="center"/>
    </xf>
    <xf numFmtId="0" fontId="12" fillId="41" borderId="0" xfId="0" applyFont="1" applyFill="1" applyBorder="1" applyAlignment="1">
      <alignment horizontal="center"/>
    </xf>
    <xf numFmtId="0" fontId="12" fillId="41" borderId="11" xfId="0" applyFont="1" applyFill="1" applyBorder="1" applyAlignment="1">
      <alignment horizontal="center"/>
    </xf>
    <xf numFmtId="0" fontId="49" fillId="0" borderId="40" xfId="0" applyFont="1" applyBorder="1" applyAlignment="1">
      <alignment horizontal="center"/>
    </xf>
    <xf numFmtId="0" fontId="49" fillId="0" borderId="64" xfId="0" applyFont="1" applyBorder="1" applyAlignment="1">
      <alignment horizontal="center"/>
    </xf>
    <xf numFmtId="0" fontId="49" fillId="0" borderId="25" xfId="0" applyFont="1" applyBorder="1" applyAlignment="1">
      <alignment horizontal="center"/>
    </xf>
    <xf numFmtId="0" fontId="49" fillId="0" borderId="40" xfId="0" applyFont="1" applyBorder="1" applyAlignment="1">
      <alignment horizontal="left"/>
    </xf>
    <xf numFmtId="0" fontId="49" fillId="0" borderId="64" xfId="0" applyFont="1" applyBorder="1" applyAlignment="1">
      <alignment horizontal="left"/>
    </xf>
    <xf numFmtId="0" fontId="49" fillId="0" borderId="25" xfId="0" applyFont="1" applyBorder="1" applyAlignment="1">
      <alignment horizontal="left"/>
    </xf>
    <xf numFmtId="0" fontId="50" fillId="0" borderId="44" xfId="0" applyFont="1" applyBorder="1" applyAlignment="1">
      <alignment horizontal="center"/>
    </xf>
    <xf numFmtId="0" fontId="50" fillId="0" borderId="74" xfId="0" applyFont="1" applyBorder="1" applyAlignment="1">
      <alignment horizontal="center"/>
    </xf>
    <xf numFmtId="0" fontId="50" fillId="0" borderId="72" xfId="0" applyFont="1" applyBorder="1" applyAlignment="1">
      <alignment horizontal="center"/>
    </xf>
    <xf numFmtId="0" fontId="48" fillId="42" borderId="57" xfId="0" applyFont="1" applyFill="1" applyBorder="1" applyAlignment="1">
      <alignment horizontal="left"/>
    </xf>
    <xf numFmtId="0" fontId="48" fillId="42" borderId="73" xfId="0" applyFont="1" applyFill="1" applyBorder="1" applyAlignment="1">
      <alignment horizontal="left"/>
    </xf>
    <xf numFmtId="0" fontId="48" fillId="42" borderId="31" xfId="0" applyFont="1" applyFill="1" applyBorder="1" applyAlignment="1">
      <alignment horizontal="left"/>
    </xf>
    <xf numFmtId="0" fontId="49" fillId="0" borderId="59" xfId="0" applyFont="1" applyBorder="1" applyAlignment="1">
      <alignment horizontal="left"/>
    </xf>
    <xf numFmtId="0" fontId="49" fillId="0" borderId="58" xfId="0" applyFont="1" applyBorder="1" applyAlignment="1">
      <alignment horizontal="left"/>
    </xf>
    <xf numFmtId="0" fontId="49" fillId="0" borderId="24" xfId="0" applyFont="1" applyBorder="1" applyAlignment="1">
      <alignment horizontal="left"/>
    </xf>
    <xf numFmtId="3" fontId="106" fillId="0" borderId="37" xfId="0" applyNumberFormat="1" applyFont="1" applyBorder="1" applyAlignment="1">
      <alignment horizontal="center"/>
    </xf>
    <xf numFmtId="3" fontId="12" fillId="4" borderId="18" xfId="0" applyNumberFormat="1" applyFont="1" applyFill="1" applyBorder="1" applyAlignment="1">
      <alignment horizontal="center"/>
    </xf>
    <xf numFmtId="3" fontId="12" fillId="4" borderId="62" xfId="0" applyNumberFormat="1" applyFont="1" applyFill="1" applyBorder="1" applyAlignment="1">
      <alignment horizontal="center"/>
    </xf>
    <xf numFmtId="3" fontId="4" fillId="5" borderId="45" xfId="0" applyNumberFormat="1" applyFont="1" applyFill="1" applyBorder="1" applyAlignment="1">
      <alignment horizontal="center" vertical="center"/>
    </xf>
    <xf numFmtId="3" fontId="4" fillId="5" borderId="38" xfId="0" applyNumberFormat="1" applyFont="1" applyFill="1" applyBorder="1" applyAlignment="1">
      <alignment horizontal="center" vertical="center"/>
    </xf>
    <xf numFmtId="3" fontId="4" fillId="5" borderId="13" xfId="0" applyNumberFormat="1" applyFont="1" applyFill="1" applyBorder="1" applyAlignment="1">
      <alignment horizontal="center" vertical="center"/>
    </xf>
    <xf numFmtId="3" fontId="4" fillId="5" borderId="39" xfId="0" applyNumberFormat="1" applyFont="1" applyFill="1" applyBorder="1" applyAlignment="1">
      <alignment horizontal="center" vertical="center"/>
    </xf>
    <xf numFmtId="3" fontId="4" fillId="5" borderId="37" xfId="0" applyNumberFormat="1" applyFont="1" applyFill="1" applyBorder="1" applyAlignment="1">
      <alignment horizontal="center" vertical="center"/>
    </xf>
    <xf numFmtId="3" fontId="4" fillId="5" borderId="14"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40" fillId="38" borderId="57" xfId="0" applyFont="1" applyFill="1" applyBorder="1" applyAlignment="1">
      <alignment horizontal="center" wrapText="1"/>
    </xf>
    <xf numFmtId="0" fontId="8" fillId="38" borderId="73" xfId="0" applyFont="1" applyFill="1" applyBorder="1" applyAlignment="1">
      <alignment horizontal="center" wrapText="1"/>
    </xf>
    <xf numFmtId="0" fontId="8" fillId="38" borderId="31" xfId="0" applyFont="1" applyFill="1" applyBorder="1" applyAlignment="1">
      <alignment horizontal="center" wrapText="1"/>
    </xf>
    <xf numFmtId="0" fontId="52" fillId="39" borderId="68" xfId="0" applyFont="1" applyFill="1" applyBorder="1" applyAlignment="1">
      <alignment horizontal="center" vertical="center" wrapText="1"/>
    </xf>
    <xf numFmtId="0" fontId="52" fillId="39" borderId="2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48" xfId="0" applyFont="1" applyFill="1" applyBorder="1" applyAlignment="1">
      <alignment horizontal="center" vertical="center" wrapText="1"/>
    </xf>
    <xf numFmtId="14" fontId="7" fillId="0" borderId="37" xfId="0" applyNumberFormat="1" applyFont="1" applyBorder="1" applyAlignment="1">
      <alignment horizontal="center"/>
    </xf>
    <xf numFmtId="0" fontId="8" fillId="0" borderId="73" xfId="0" applyFont="1" applyBorder="1" applyAlignment="1">
      <alignment horizontal="center"/>
    </xf>
    <xf numFmtId="0" fontId="8" fillId="0" borderId="31" xfId="0" applyFont="1" applyBorder="1" applyAlignment="1">
      <alignment horizontal="center"/>
    </xf>
    <xf numFmtId="0" fontId="104" fillId="0" borderId="18" xfId="0" applyFont="1" applyBorder="1" applyAlignment="1">
      <alignment horizontal="center" vertical="center" wrapText="1"/>
    </xf>
    <xf numFmtId="0" fontId="107" fillId="7" borderId="57" xfId="0" applyFont="1" applyFill="1" applyBorder="1" applyAlignment="1">
      <alignment horizontal="center" wrapText="1"/>
    </xf>
    <xf numFmtId="0" fontId="107" fillId="7" borderId="73" xfId="0" applyFont="1" applyFill="1" applyBorder="1" applyAlignment="1">
      <alignment horizontal="center" wrapText="1"/>
    </xf>
    <xf numFmtId="0" fontId="107" fillId="7" borderId="31" xfId="0" applyFont="1" applyFill="1" applyBorder="1" applyAlignment="1">
      <alignment horizontal="center" wrapText="1"/>
    </xf>
    <xf numFmtId="0" fontId="107" fillId="7" borderId="73" xfId="0" applyFont="1" applyFill="1" applyBorder="1" applyAlignment="1">
      <alignment horizontal="center"/>
    </xf>
    <xf numFmtId="0" fontId="107" fillId="7" borderId="31" xfId="0" applyFont="1" applyFill="1" applyBorder="1" applyAlignment="1">
      <alignment horizontal="center"/>
    </xf>
    <xf numFmtId="0" fontId="105" fillId="13" borderId="57" xfId="0" applyFont="1" applyFill="1" applyBorder="1" applyAlignment="1">
      <alignment horizontal="center" wrapText="1"/>
    </xf>
    <xf numFmtId="0" fontId="105" fillId="13" borderId="31" xfId="0" applyFont="1" applyFill="1" applyBorder="1" applyAlignment="1">
      <alignment horizontal="center" wrapText="1"/>
    </xf>
    <xf numFmtId="0" fontId="104" fillId="0" borderId="29" xfId="0" applyFont="1" applyBorder="1" applyAlignment="1">
      <alignment horizontal="center" vertical="center" wrapText="1"/>
    </xf>
    <xf numFmtId="0" fontId="104" fillId="0" borderId="30" xfId="0" applyFont="1" applyBorder="1" applyAlignment="1">
      <alignment horizontal="center" vertical="center" wrapText="1"/>
    </xf>
    <xf numFmtId="0" fontId="104" fillId="0" borderId="33" xfId="0" applyFont="1" applyBorder="1" applyAlignment="1">
      <alignment horizontal="center" vertical="center" wrapText="1"/>
    </xf>
    <xf numFmtId="0" fontId="108" fillId="12" borderId="57" xfId="0" applyFont="1" applyFill="1" applyBorder="1" applyAlignment="1">
      <alignment horizontal="center" wrapText="1"/>
    </xf>
    <xf numFmtId="0" fontId="108" fillId="12" borderId="73" xfId="0" applyFont="1" applyFill="1" applyBorder="1" applyAlignment="1">
      <alignment horizontal="center" wrapText="1"/>
    </xf>
    <xf numFmtId="0" fontId="108" fillId="12" borderId="31" xfId="0" applyFont="1" applyFill="1" applyBorder="1" applyAlignment="1">
      <alignment horizontal="center" wrapText="1"/>
    </xf>
    <xf numFmtId="0" fontId="50" fillId="0" borderId="57" xfId="0" applyFont="1" applyBorder="1" applyAlignment="1">
      <alignment horizontal="left" vertical="center" wrapText="1"/>
    </xf>
    <xf numFmtId="0" fontId="50" fillId="0" borderId="73" xfId="0" applyFont="1" applyBorder="1" applyAlignment="1">
      <alignment horizontal="left" vertical="center" wrapText="1"/>
    </xf>
    <xf numFmtId="0" fontId="50" fillId="0" borderId="31" xfId="0" applyFont="1" applyBorder="1" applyAlignment="1">
      <alignment horizontal="left" vertical="center" wrapText="1"/>
    </xf>
    <xf numFmtId="0" fontId="49" fillId="0" borderId="40" xfId="0" applyFont="1" applyBorder="1" applyAlignment="1">
      <alignment horizontal="left" vertical="center"/>
    </xf>
    <xf numFmtId="0" fontId="49" fillId="0" borderId="64" xfId="0" applyFont="1" applyBorder="1" applyAlignment="1">
      <alignment horizontal="left" vertical="center"/>
    </xf>
    <xf numFmtId="0" fontId="49" fillId="0" borderId="25" xfId="0" applyFont="1" applyBorder="1" applyAlignment="1">
      <alignment horizontal="left" vertical="center"/>
    </xf>
    <xf numFmtId="0" fontId="7" fillId="0" borderId="0" xfId="0" applyFont="1" applyAlignment="1">
      <alignment horizontal="center" vertical="center" wrapText="1"/>
    </xf>
    <xf numFmtId="3" fontId="13" fillId="0" borderId="37" xfId="0" applyNumberFormat="1" applyFont="1" applyBorder="1" applyAlignment="1">
      <alignment horizontal="right" vertical="center" wrapText="1"/>
    </xf>
    <xf numFmtId="3" fontId="0" fillId="0" borderId="37" xfId="0" applyNumberFormat="1" applyBorder="1" applyAlignment="1">
      <alignment horizontal="right" vertical="center" wrapText="1"/>
    </xf>
    <xf numFmtId="0" fontId="13" fillId="0" borderId="29" xfId="0" applyFont="1" applyBorder="1" applyAlignment="1">
      <alignment vertical="center" wrapText="1"/>
    </xf>
    <xf numFmtId="0" fontId="13" fillId="0" borderId="54" xfId="0" applyFont="1" applyBorder="1" applyAlignment="1">
      <alignment vertical="center" wrapText="1"/>
    </xf>
    <xf numFmtId="3" fontId="17" fillId="0" borderId="57" xfId="0" applyNumberFormat="1" applyFont="1" applyBorder="1" applyAlignment="1">
      <alignment vertical="center" wrapText="1"/>
    </xf>
    <xf numFmtId="3" fontId="17" fillId="0" borderId="73" xfId="0" applyNumberFormat="1" applyFont="1" applyBorder="1" applyAlignment="1">
      <alignment vertical="center" wrapText="1"/>
    </xf>
    <xf numFmtId="3" fontId="17" fillId="0" borderId="31" xfId="0" applyNumberFormat="1" applyFont="1" applyBorder="1" applyAlignment="1">
      <alignment vertical="center" wrapText="1"/>
    </xf>
    <xf numFmtId="3" fontId="17" fillId="39" borderId="59" xfId="0" applyNumberFormat="1" applyFont="1" applyFill="1" applyBorder="1" applyAlignment="1">
      <alignment vertical="center" wrapText="1"/>
    </xf>
    <xf numFmtId="3" fontId="17" fillId="39" borderId="58" xfId="0" applyNumberFormat="1" applyFont="1" applyFill="1" applyBorder="1" applyAlignment="1">
      <alignment vertical="center" wrapText="1"/>
    </xf>
    <xf numFmtId="3" fontId="17" fillId="39" borderId="24" xfId="0" applyNumberFormat="1" applyFont="1" applyFill="1" applyBorder="1" applyAlignment="1">
      <alignment vertical="center" wrapText="1"/>
    </xf>
    <xf numFmtId="3" fontId="19" fillId="39" borderId="40" xfId="0" applyNumberFormat="1" applyFont="1" applyFill="1" applyBorder="1" applyAlignment="1">
      <alignment vertical="center" wrapText="1"/>
    </xf>
    <xf numFmtId="3" fontId="19" fillId="39" borderId="64" xfId="0" applyNumberFormat="1" applyFont="1" applyFill="1" applyBorder="1" applyAlignment="1">
      <alignment vertical="center" wrapText="1"/>
    </xf>
    <xf numFmtId="3" fontId="19" fillId="39" borderId="25" xfId="0" applyNumberFormat="1" applyFont="1" applyFill="1" applyBorder="1" applyAlignment="1">
      <alignment vertical="center" wrapText="1"/>
    </xf>
    <xf numFmtId="3" fontId="17" fillId="39" borderId="40" xfId="0" applyNumberFormat="1" applyFont="1" applyFill="1" applyBorder="1" applyAlignment="1">
      <alignment vertical="center" wrapText="1"/>
    </xf>
    <xf numFmtId="3" fontId="17" fillId="39" borderId="64" xfId="0" applyNumberFormat="1" applyFont="1" applyFill="1" applyBorder="1" applyAlignment="1">
      <alignment vertical="center" wrapText="1"/>
    </xf>
    <xf numFmtId="3" fontId="17" fillId="39" borderId="25" xfId="0" applyNumberFormat="1" applyFont="1" applyFill="1" applyBorder="1" applyAlignment="1">
      <alignment vertical="center" wrapText="1"/>
    </xf>
    <xf numFmtId="3" fontId="17" fillId="39" borderId="40" xfId="0" applyNumberFormat="1" applyFont="1" applyFill="1" applyBorder="1" applyAlignment="1">
      <alignment horizontal="left" vertical="center" wrapText="1"/>
    </xf>
    <xf numFmtId="3" fontId="17" fillId="39" borderId="64" xfId="0" applyNumberFormat="1" applyFont="1" applyFill="1" applyBorder="1" applyAlignment="1">
      <alignment horizontal="left" vertical="center" wrapText="1"/>
    </xf>
    <xf numFmtId="3" fontId="17" fillId="39" borderId="25" xfId="0" applyNumberFormat="1" applyFont="1" applyFill="1" applyBorder="1" applyAlignment="1">
      <alignment horizontal="left" vertical="center" wrapText="1"/>
    </xf>
    <xf numFmtId="3" fontId="17" fillId="39" borderId="20" xfId="0" applyNumberFormat="1" applyFont="1" applyFill="1" applyBorder="1" applyAlignment="1">
      <alignment horizontal="left" vertical="center" wrapText="1"/>
    </xf>
    <xf numFmtId="3" fontId="17" fillId="39" borderId="18" xfId="0" applyNumberFormat="1" applyFont="1" applyFill="1" applyBorder="1" applyAlignment="1">
      <alignment horizontal="left" vertical="center" wrapText="1"/>
    </xf>
    <xf numFmtId="3" fontId="17" fillId="39" borderId="19" xfId="0" applyNumberFormat="1" applyFont="1" applyFill="1" applyBorder="1" applyAlignment="1">
      <alignment horizontal="left" vertical="center" wrapText="1"/>
    </xf>
    <xf numFmtId="3" fontId="17" fillId="39" borderId="75" xfId="0" applyNumberFormat="1" applyFont="1" applyFill="1" applyBorder="1" applyAlignment="1">
      <alignment horizontal="left" vertical="center" wrapText="1"/>
    </xf>
    <xf numFmtId="3" fontId="17" fillId="39" borderId="76" xfId="0" applyNumberFormat="1" applyFont="1" applyFill="1" applyBorder="1" applyAlignment="1">
      <alignment horizontal="left" vertical="center" wrapText="1"/>
    </xf>
    <xf numFmtId="3" fontId="17" fillId="39" borderId="77" xfId="0" applyNumberFormat="1" applyFont="1" applyFill="1" applyBorder="1" applyAlignment="1">
      <alignment horizontal="left" vertical="center" wrapText="1"/>
    </xf>
    <xf numFmtId="0" fontId="13"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16" fillId="0" borderId="17" xfId="0" applyFont="1" applyBorder="1" applyAlignment="1">
      <alignment vertical="center" wrapText="1"/>
    </xf>
    <xf numFmtId="0" fontId="31" fillId="0" borderId="15" xfId="0" applyFont="1" applyBorder="1" applyAlignment="1">
      <alignment vertical="center" wrapText="1"/>
    </xf>
    <xf numFmtId="0" fontId="31" fillId="0" borderId="16" xfId="0" applyFont="1" applyBorder="1" applyAlignment="1">
      <alignment vertical="center" wrapText="1"/>
    </xf>
    <xf numFmtId="0" fontId="22" fillId="0" borderId="75" xfId="0" applyFont="1" applyBorder="1" applyAlignment="1">
      <alignment vertical="center" wrapText="1"/>
    </xf>
    <xf numFmtId="0" fontId="22" fillId="0" borderId="76" xfId="0" applyFont="1" applyBorder="1" applyAlignment="1">
      <alignment vertical="center" wrapText="1"/>
    </xf>
    <xf numFmtId="0" fontId="32" fillId="0" borderId="76" xfId="0" applyFont="1" applyBorder="1" applyAlignment="1">
      <alignment vertical="center" wrapText="1"/>
    </xf>
    <xf numFmtId="0" fontId="32" fillId="0" borderId="77" xfId="0" applyFont="1" applyBorder="1" applyAlignment="1">
      <alignment vertical="center" wrapText="1"/>
    </xf>
    <xf numFmtId="0" fontId="13" fillId="0" borderId="39" xfId="0" applyFont="1" applyBorder="1" applyAlignment="1">
      <alignment horizontal="center" vertical="center" wrapText="1"/>
    </xf>
    <xf numFmtId="0" fontId="13" fillId="0" borderId="14" xfId="0" applyFont="1" applyBorder="1" applyAlignment="1">
      <alignment horizontal="center" vertical="center" wrapText="1"/>
    </xf>
    <xf numFmtId="3" fontId="13" fillId="0" borderId="39" xfId="0" applyNumberFormat="1" applyFont="1" applyBorder="1" applyAlignment="1">
      <alignment horizontal="center" vertical="center" wrapText="1"/>
    </xf>
    <xf numFmtId="3" fontId="13" fillId="0" borderId="37"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0" fontId="13" fillId="0" borderId="7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72" xfId="0"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46" xfId="0" applyNumberFormat="1" applyFont="1" applyBorder="1" applyAlignment="1">
      <alignment horizontal="center" vertical="center" wrapText="1"/>
    </xf>
    <xf numFmtId="3" fontId="13" fillId="0" borderId="51" xfId="0" applyNumberFormat="1" applyFont="1" applyBorder="1" applyAlignment="1">
      <alignment horizontal="center" vertical="center" wrapText="1"/>
    </xf>
    <xf numFmtId="3" fontId="13" fillId="0" borderId="70"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57" xfId="0" applyFont="1" applyBorder="1" applyAlignment="1">
      <alignment vertical="center" wrapText="1"/>
    </xf>
    <xf numFmtId="0" fontId="22" fillId="0" borderId="73" xfId="0" applyFont="1" applyBorder="1" applyAlignment="1">
      <alignment vertical="center" wrapText="1"/>
    </xf>
    <xf numFmtId="0" fontId="22" fillId="0" borderId="31" xfId="0" applyFont="1" applyBorder="1" applyAlignment="1">
      <alignment vertical="center" wrapText="1"/>
    </xf>
    <xf numFmtId="0" fontId="19" fillId="0" borderId="71" xfId="0" applyFont="1" applyBorder="1" applyAlignment="1">
      <alignment horizontal="center" vertical="center" wrapText="1"/>
    </xf>
    <xf numFmtId="0" fontId="19" fillId="0" borderId="68" xfId="0" applyFont="1" applyBorder="1" applyAlignment="1">
      <alignment horizontal="center" vertical="center" wrapText="1"/>
    </xf>
    <xf numFmtId="0" fontId="19" fillId="0" borderId="27" xfId="0" applyFont="1" applyBorder="1" applyAlignment="1">
      <alignment horizontal="center"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32" fillId="0" borderId="30" xfId="0" applyFont="1" applyBorder="1" applyAlignment="1">
      <alignment vertical="center" wrapText="1"/>
    </xf>
    <xf numFmtId="0" fontId="32" fillId="0" borderId="54" xfId="0" applyFont="1" applyBorder="1" applyAlignment="1">
      <alignment vertical="center" wrapText="1"/>
    </xf>
    <xf numFmtId="0" fontId="19" fillId="0" borderId="4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9" xfId="0" applyFont="1" applyBorder="1" applyAlignment="1">
      <alignment horizontal="center" vertical="center" wrapText="1"/>
    </xf>
    <xf numFmtId="0" fontId="16" fillId="0" borderId="57" xfId="0" applyFont="1" applyBorder="1" applyAlignment="1">
      <alignment vertical="center" wrapText="1"/>
    </xf>
    <xf numFmtId="0" fontId="16" fillId="0" borderId="73" xfId="0" applyFont="1" applyBorder="1" applyAlignment="1">
      <alignment vertical="center" wrapText="1"/>
    </xf>
    <xf numFmtId="0" fontId="16" fillId="0" borderId="31" xfId="0" applyFont="1" applyBorder="1" applyAlignment="1">
      <alignment vertical="center" wrapText="1"/>
    </xf>
    <xf numFmtId="0" fontId="16" fillId="0" borderId="59" xfId="0" applyFont="1" applyBorder="1" applyAlignment="1">
      <alignment vertical="center" wrapText="1"/>
    </xf>
    <xf numFmtId="0" fontId="16" fillId="0" borderId="58" xfId="0" applyFont="1" applyBorder="1" applyAlignment="1">
      <alignment vertical="center" wrapText="1"/>
    </xf>
    <xf numFmtId="0" fontId="16" fillId="0" borderId="24" xfId="0" applyFont="1" applyBorder="1" applyAlignment="1">
      <alignment vertical="center" wrapText="1"/>
    </xf>
    <xf numFmtId="0" fontId="22" fillId="0" borderId="44" xfId="0" applyFont="1" applyBorder="1" applyAlignment="1">
      <alignment vertical="center" wrapText="1"/>
    </xf>
    <xf numFmtId="0" fontId="22" fillId="0" borderId="74" xfId="0" applyFont="1" applyBorder="1" applyAlignment="1">
      <alignment vertical="center" wrapText="1"/>
    </xf>
    <xf numFmtId="0" fontId="22" fillId="0" borderId="72" xfId="0" applyFont="1" applyBorder="1" applyAlignment="1">
      <alignment vertical="center" wrapText="1"/>
    </xf>
    <xf numFmtId="0" fontId="22" fillId="0" borderId="38" xfId="0" applyFont="1" applyBorder="1" applyAlignment="1">
      <alignment vertical="center" wrapText="1"/>
    </xf>
    <xf numFmtId="0" fontId="16" fillId="35" borderId="5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20" fillId="36" borderId="57" xfId="0" applyFont="1" applyFill="1" applyBorder="1" applyAlignment="1">
      <alignment horizontal="center" vertical="center" wrapText="1"/>
    </xf>
    <xf numFmtId="0" fontId="20" fillId="36" borderId="31" xfId="0" applyFont="1" applyFill="1" applyBorder="1" applyAlignment="1">
      <alignment horizontal="center" vertical="center" wrapText="1"/>
    </xf>
    <xf numFmtId="0" fontId="19" fillId="0" borderId="0" xfId="0" applyFont="1" applyBorder="1" applyAlignment="1">
      <alignment horizontal="left" vertical="center" wrapText="1"/>
    </xf>
    <xf numFmtId="0" fontId="22" fillId="0" borderId="78" xfId="0" applyFont="1" applyBorder="1" applyAlignment="1">
      <alignment vertical="center" wrapText="1"/>
    </xf>
    <xf numFmtId="0" fontId="22" fillId="0" borderId="79" xfId="0" applyFont="1" applyBorder="1" applyAlignment="1">
      <alignment vertical="center" wrapText="1"/>
    </xf>
    <xf numFmtId="0" fontId="22" fillId="0" borderId="26" xfId="0" applyFont="1" applyBorder="1" applyAlignment="1">
      <alignment vertical="center" wrapText="1"/>
    </xf>
    <xf numFmtId="0" fontId="40" fillId="35" borderId="57" xfId="0" applyFont="1" applyFill="1" applyBorder="1" applyAlignment="1">
      <alignment horizontal="center" vertical="center" wrapText="1"/>
    </xf>
    <xf numFmtId="0" fontId="40" fillId="35" borderId="31" xfId="0" applyFont="1" applyFill="1" applyBorder="1" applyAlignment="1">
      <alignment horizontal="center" vertical="center" wrapText="1"/>
    </xf>
    <xf numFmtId="3" fontId="17" fillId="39" borderId="44" xfId="0" applyNumberFormat="1" applyFont="1" applyFill="1" applyBorder="1" applyAlignment="1">
      <alignment horizontal="left" vertical="center" wrapText="1"/>
    </xf>
    <xf numFmtId="3" fontId="17" fillId="39" borderId="74" xfId="0" applyNumberFormat="1" applyFont="1" applyFill="1" applyBorder="1" applyAlignment="1">
      <alignment horizontal="left" vertical="center" wrapText="1"/>
    </xf>
    <xf numFmtId="3" fontId="17" fillId="39" borderId="72" xfId="0" applyNumberFormat="1" applyFont="1" applyFill="1" applyBorder="1" applyAlignment="1">
      <alignment horizontal="left" vertical="center" wrapText="1"/>
    </xf>
    <xf numFmtId="0" fontId="0" fillId="0" borderId="54" xfId="0" applyBorder="1" applyAlignment="1">
      <alignment horizontal="center" vertical="center" wrapText="1"/>
    </xf>
    <xf numFmtId="3" fontId="9" fillId="0" borderId="59" xfId="0" applyNumberFormat="1" applyFont="1" applyBorder="1" applyAlignment="1">
      <alignment horizontal="center" vertical="center" wrapText="1"/>
    </xf>
    <xf numFmtId="3" fontId="9" fillId="0" borderId="4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70" xfId="0" applyNumberFormat="1" applyFont="1" applyBorder="1" applyAlignment="1">
      <alignment horizontal="center" vertical="center" wrapText="1"/>
    </xf>
    <xf numFmtId="0" fontId="23" fillId="0" borderId="71"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27"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31"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2" xfId="0" applyFont="1" applyBorder="1" applyAlignment="1">
      <alignment horizontal="center"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46" fillId="0" borderId="30" xfId="0" applyFont="1" applyBorder="1" applyAlignment="1">
      <alignment vertical="center" wrapText="1"/>
    </xf>
    <xf numFmtId="0" fontId="46" fillId="0" borderId="54" xfId="0" applyFont="1" applyBorder="1" applyAlignment="1">
      <alignment vertical="center" wrapText="1"/>
    </xf>
    <xf numFmtId="0" fontId="23" fillId="0" borderId="4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15" fillId="35" borderId="5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15" fillId="0" borderId="59" xfId="0" applyFont="1" applyBorder="1" applyAlignment="1">
      <alignment vertical="center" wrapText="1"/>
    </xf>
    <xf numFmtId="0" fontId="15" fillId="0" borderId="58" xfId="0" applyFont="1" applyBorder="1" applyAlignment="1">
      <alignment vertical="center" wrapText="1"/>
    </xf>
    <xf numFmtId="0" fontId="15" fillId="0" borderId="24" xfId="0" applyFont="1" applyBorder="1" applyAlignment="1">
      <alignment vertical="center" wrapText="1"/>
    </xf>
    <xf numFmtId="0" fontId="18" fillId="0" borderId="57" xfId="0" applyFont="1" applyBorder="1" applyAlignment="1">
      <alignment vertical="center" wrapText="1"/>
    </xf>
    <xf numFmtId="0" fontId="18" fillId="0" borderId="73" xfId="0" applyFont="1" applyBorder="1" applyAlignment="1">
      <alignment vertical="center" wrapText="1"/>
    </xf>
    <xf numFmtId="0" fontId="18" fillId="0" borderId="31" xfId="0" applyFont="1" applyBorder="1" applyAlignment="1">
      <alignment vertical="center" wrapText="1"/>
    </xf>
    <xf numFmtId="0" fontId="15" fillId="0" borderId="57" xfId="0" applyFont="1" applyBorder="1" applyAlignment="1">
      <alignment vertical="center" wrapText="1"/>
    </xf>
    <xf numFmtId="0" fontId="15" fillId="0" borderId="73" xfId="0" applyFont="1" applyBorder="1" applyAlignment="1">
      <alignment vertical="center" wrapText="1"/>
    </xf>
    <xf numFmtId="0" fontId="15" fillId="0" borderId="31" xfId="0" applyFont="1" applyBorder="1" applyAlignment="1">
      <alignment vertical="center" wrapText="1"/>
    </xf>
    <xf numFmtId="0" fontId="18" fillId="0" borderId="44" xfId="0" applyFont="1" applyBorder="1" applyAlignment="1">
      <alignment vertical="center" wrapText="1"/>
    </xf>
    <xf numFmtId="0" fontId="18" fillId="0" borderId="74" xfId="0" applyFont="1" applyBorder="1" applyAlignment="1">
      <alignment vertical="center" wrapText="1"/>
    </xf>
    <xf numFmtId="0" fontId="18" fillId="0" borderId="72" xfId="0" applyFont="1" applyBorder="1" applyAlignment="1">
      <alignment vertical="center" wrapText="1"/>
    </xf>
    <xf numFmtId="3" fontId="17" fillId="35" borderId="40" xfId="0" applyNumberFormat="1" applyFont="1" applyFill="1" applyBorder="1" applyAlignment="1">
      <alignment horizontal="left" vertical="center" wrapText="1"/>
    </xf>
    <xf numFmtId="3" fontId="17" fillId="35" borderId="64" xfId="0" applyNumberFormat="1" applyFont="1" applyFill="1" applyBorder="1" applyAlignment="1">
      <alignment horizontal="left" vertical="center" wrapText="1"/>
    </xf>
    <xf numFmtId="3" fontId="17" fillId="35" borderId="25" xfId="0" applyNumberFormat="1" applyFont="1" applyFill="1" applyBorder="1" applyAlignment="1">
      <alignment horizontal="left" vertical="center" wrapText="1"/>
    </xf>
    <xf numFmtId="3" fontId="17" fillId="35" borderId="20" xfId="0" applyNumberFormat="1" applyFont="1" applyFill="1" applyBorder="1" applyAlignment="1">
      <alignment horizontal="left" vertical="center" wrapText="1"/>
    </xf>
    <xf numFmtId="3" fontId="17" fillId="35" borderId="18" xfId="0" applyNumberFormat="1" applyFont="1" applyFill="1" applyBorder="1" applyAlignment="1">
      <alignment horizontal="left" vertical="center" wrapText="1"/>
    </xf>
    <xf numFmtId="3" fontId="17" fillId="35" borderId="19" xfId="0" applyNumberFormat="1" applyFont="1" applyFill="1" applyBorder="1" applyAlignment="1">
      <alignment horizontal="left" vertical="center" wrapText="1"/>
    </xf>
    <xf numFmtId="3" fontId="17" fillId="35" borderId="75" xfId="0" applyNumberFormat="1" applyFont="1" applyFill="1" applyBorder="1" applyAlignment="1">
      <alignment horizontal="left" vertical="center" wrapText="1"/>
    </xf>
    <xf numFmtId="3" fontId="17" fillId="35" borderId="76" xfId="0" applyNumberFormat="1" applyFont="1" applyFill="1" applyBorder="1" applyAlignment="1">
      <alignment horizontal="left" vertical="center" wrapText="1"/>
    </xf>
    <xf numFmtId="3" fontId="17" fillId="35" borderId="77" xfId="0" applyNumberFormat="1" applyFont="1" applyFill="1" applyBorder="1" applyAlignment="1">
      <alignment horizontal="left" vertical="center" wrapText="1"/>
    </xf>
    <xf numFmtId="3" fontId="17" fillId="35" borderId="40" xfId="0" applyNumberFormat="1" applyFont="1" applyFill="1" applyBorder="1" applyAlignment="1">
      <alignment vertical="center" wrapText="1"/>
    </xf>
    <xf numFmtId="3" fontId="17" fillId="35" borderId="64" xfId="0" applyNumberFormat="1" applyFont="1" applyFill="1" applyBorder="1" applyAlignment="1">
      <alignment vertical="center" wrapText="1"/>
    </xf>
    <xf numFmtId="3" fontId="17" fillId="35" borderId="25" xfId="0" applyNumberFormat="1" applyFont="1" applyFill="1" applyBorder="1" applyAlignment="1">
      <alignment vertical="center" wrapText="1"/>
    </xf>
    <xf numFmtId="3" fontId="17" fillId="35" borderId="44" xfId="0" applyNumberFormat="1" applyFont="1" applyFill="1" applyBorder="1" applyAlignment="1">
      <alignment horizontal="left" vertical="center" wrapText="1"/>
    </xf>
    <xf numFmtId="3" fontId="17" fillId="35" borderId="74" xfId="0" applyNumberFormat="1" applyFont="1" applyFill="1" applyBorder="1" applyAlignment="1">
      <alignment horizontal="left" vertical="center" wrapText="1"/>
    </xf>
    <xf numFmtId="3" fontId="17" fillId="35" borderId="72" xfId="0" applyNumberFormat="1" applyFont="1" applyFill="1" applyBorder="1" applyAlignment="1">
      <alignment horizontal="left" vertical="center" wrapText="1"/>
    </xf>
    <xf numFmtId="0" fontId="26" fillId="35" borderId="0" xfId="0" applyFont="1" applyFill="1" applyBorder="1" applyAlignment="1">
      <alignment horizontal="left" vertical="center" wrapText="1"/>
    </xf>
    <xf numFmtId="0" fontId="0" fillId="0" borderId="0" xfId="0" applyAlignment="1">
      <alignment horizontal="center" vertical="center" wrapText="1"/>
    </xf>
    <xf numFmtId="182" fontId="13" fillId="0" borderId="37" xfId="57" applyNumberFormat="1" applyFont="1" applyBorder="1" applyAlignment="1" applyProtection="1">
      <alignment horizontal="right" vertical="center" wrapText="1"/>
      <protection/>
    </xf>
    <xf numFmtId="0" fontId="0" fillId="0" borderId="37" xfId="0" applyBorder="1" applyAlignment="1">
      <alignment horizontal="right" vertical="center" wrapText="1"/>
    </xf>
    <xf numFmtId="0" fontId="13" fillId="33" borderId="71" xfId="0" applyFont="1" applyFill="1" applyBorder="1" applyAlignment="1">
      <alignment horizontal="center" vertical="center" wrapText="1"/>
    </xf>
    <xf numFmtId="0" fontId="0" fillId="0" borderId="27" xfId="0" applyBorder="1" applyAlignment="1">
      <alignment vertical="center" wrapText="1"/>
    </xf>
    <xf numFmtId="0" fontId="13" fillId="33" borderId="57"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31" xfId="0" applyBorder="1" applyAlignment="1">
      <alignment horizontal="center" vertical="center" wrapText="1"/>
    </xf>
    <xf numFmtId="0" fontId="17" fillId="0" borderId="27" xfId="0" applyFont="1" applyBorder="1" applyAlignment="1">
      <alignment vertical="center" wrapText="1"/>
    </xf>
    <xf numFmtId="0" fontId="27" fillId="0" borderId="37"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27" xfId="0" applyFont="1" applyBorder="1" applyAlignment="1">
      <alignment horizontal="center" vertical="center" wrapText="1"/>
    </xf>
    <xf numFmtId="0" fontId="43" fillId="0" borderId="45" xfId="0" applyFont="1" applyBorder="1" applyAlignment="1">
      <alignment vertical="center" wrapText="1"/>
    </xf>
    <xf numFmtId="0" fontId="43" fillId="0" borderId="13"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39" xfId="0" applyFont="1" applyBorder="1" applyAlignment="1">
      <alignment vertical="center" wrapText="1"/>
    </xf>
    <xf numFmtId="0" fontId="43" fillId="0" borderId="14" xfId="0" applyFont="1" applyBorder="1" applyAlignment="1">
      <alignment vertical="center" wrapText="1"/>
    </xf>
    <xf numFmtId="0" fontId="44" fillId="34" borderId="45" xfId="0" applyFont="1" applyFill="1" applyBorder="1" applyAlignment="1">
      <alignment horizontal="center" vertical="center" wrapText="1"/>
    </xf>
    <xf numFmtId="0" fontId="44" fillId="34" borderId="38"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4" fillId="34" borderId="11" xfId="0" applyFont="1" applyFill="1" applyBorder="1" applyAlignment="1">
      <alignment horizontal="center" vertical="center" wrapText="1"/>
    </xf>
    <xf numFmtId="0" fontId="44" fillId="34" borderId="39" xfId="0" applyFont="1" applyFill="1" applyBorder="1" applyAlignment="1">
      <alignment horizontal="center" vertical="center" wrapText="1"/>
    </xf>
    <xf numFmtId="0" fontId="44" fillId="34" borderId="37"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2" fillId="38" borderId="45" xfId="0" applyFont="1" applyFill="1" applyBorder="1" applyAlignment="1">
      <alignment horizontal="center" vertical="center" wrapText="1"/>
    </xf>
    <xf numFmtId="0" fontId="42" fillId="38" borderId="38" xfId="0" applyFont="1" applyFill="1" applyBorder="1" applyAlignment="1">
      <alignment horizontal="center" vertical="center" wrapText="1"/>
    </xf>
    <xf numFmtId="0" fontId="42" fillId="38" borderId="13"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42" fillId="38" borderId="0" xfId="0" applyFont="1" applyFill="1" applyBorder="1" applyAlignment="1">
      <alignment horizontal="center" vertical="center" wrapText="1"/>
    </xf>
    <xf numFmtId="0" fontId="42" fillId="38" borderId="11" xfId="0" applyFont="1" applyFill="1" applyBorder="1" applyAlignment="1">
      <alignment horizontal="center" vertical="center" wrapText="1"/>
    </xf>
    <xf numFmtId="0" fontId="42" fillId="38" borderId="39" xfId="0" applyFont="1" applyFill="1" applyBorder="1" applyAlignment="1">
      <alignment horizontal="center" vertical="center" wrapText="1"/>
    </xf>
    <xf numFmtId="0" fontId="42" fillId="38" borderId="37" xfId="0" applyFont="1" applyFill="1" applyBorder="1" applyAlignment="1">
      <alignment horizontal="center" vertical="center" wrapText="1"/>
    </xf>
    <xf numFmtId="0" fontId="42" fillId="38" borderId="14" xfId="0" applyFont="1" applyFill="1" applyBorder="1" applyAlignment="1">
      <alignment horizontal="center" vertical="center" wrapText="1"/>
    </xf>
    <xf numFmtId="0" fontId="43" fillId="33" borderId="57" xfId="0" applyFont="1" applyFill="1" applyBorder="1" applyAlignment="1">
      <alignment horizontal="center" vertical="center" wrapText="1"/>
    </xf>
    <xf numFmtId="0" fontId="43" fillId="33" borderId="73" xfId="0" applyFont="1" applyFill="1" applyBorder="1" applyAlignment="1">
      <alignment horizontal="center" vertical="center" wrapText="1"/>
    </xf>
    <xf numFmtId="0" fontId="43" fillId="33" borderId="31" xfId="0" applyFont="1" applyFill="1" applyBorder="1" applyAlignment="1">
      <alignment horizontal="center" vertical="center" wrapText="1"/>
    </xf>
    <xf numFmtId="0" fontId="43" fillId="33" borderId="71" xfId="0" applyNumberFormat="1" applyFont="1" applyFill="1" applyBorder="1" applyAlignment="1">
      <alignment horizontal="center" vertical="center" wrapText="1"/>
    </xf>
    <xf numFmtId="0" fontId="43" fillId="33" borderId="68" xfId="0" applyNumberFormat="1" applyFont="1" applyFill="1" applyBorder="1" applyAlignment="1">
      <alignment horizontal="center" vertical="center" wrapText="1"/>
    </xf>
    <xf numFmtId="0" fontId="43" fillId="33" borderId="27" xfId="0" applyNumberFormat="1" applyFont="1" applyFill="1" applyBorder="1" applyAlignment="1">
      <alignment horizontal="center" vertical="center" wrapText="1"/>
    </xf>
    <xf numFmtId="0" fontId="43" fillId="33" borderId="45" xfId="0" applyNumberFormat="1" applyFont="1" applyFill="1" applyBorder="1" applyAlignment="1">
      <alignment horizontal="center" vertical="center" wrapText="1"/>
    </xf>
    <xf numFmtId="0" fontId="43" fillId="33" borderId="13" xfId="0" applyNumberFormat="1" applyFont="1" applyFill="1" applyBorder="1" applyAlignment="1">
      <alignment horizontal="center" vertical="center" wrapText="1"/>
    </xf>
    <xf numFmtId="0" fontId="43" fillId="33" borderId="10" xfId="0" applyNumberFormat="1" applyFont="1" applyFill="1" applyBorder="1" applyAlignment="1">
      <alignment horizontal="center" vertical="center" wrapText="1"/>
    </xf>
    <xf numFmtId="0" fontId="43" fillId="33" borderId="11" xfId="0" applyNumberFormat="1" applyFont="1" applyFill="1" applyBorder="1" applyAlignment="1">
      <alignment horizontal="center" vertical="center" wrapText="1"/>
    </xf>
    <xf numFmtId="0" fontId="43" fillId="33" borderId="39" xfId="0" applyNumberFormat="1" applyFont="1" applyFill="1" applyBorder="1" applyAlignment="1">
      <alignment horizontal="center" vertical="center" wrapText="1"/>
    </xf>
    <xf numFmtId="0" fontId="43" fillId="33" borderId="14" xfId="0" applyNumberFormat="1" applyFont="1" applyFill="1" applyBorder="1" applyAlignment="1">
      <alignment horizontal="center" vertical="center" wrapText="1"/>
    </xf>
    <xf numFmtId="3" fontId="43" fillId="33" borderId="71" xfId="0" applyNumberFormat="1" applyFont="1" applyFill="1" applyBorder="1" applyAlignment="1">
      <alignment horizontal="center" vertical="center" wrapText="1"/>
    </xf>
    <xf numFmtId="3" fontId="43" fillId="33" borderId="68" xfId="0" applyNumberFormat="1" applyFont="1" applyFill="1" applyBorder="1" applyAlignment="1">
      <alignment horizontal="center" vertical="center" wrapText="1"/>
    </xf>
    <xf numFmtId="3" fontId="43" fillId="33" borderId="27" xfId="0" applyNumberFormat="1" applyFont="1" applyFill="1" applyBorder="1" applyAlignment="1">
      <alignment horizontal="center" vertical="center" wrapText="1"/>
    </xf>
    <xf numFmtId="3" fontId="43" fillId="33" borderId="57" xfId="0" applyNumberFormat="1" applyFont="1" applyFill="1" applyBorder="1" applyAlignment="1">
      <alignment horizontal="center" vertical="center" wrapText="1"/>
    </xf>
    <xf numFmtId="3" fontId="43" fillId="33" borderId="73" xfId="0" applyNumberFormat="1" applyFont="1" applyFill="1" applyBorder="1" applyAlignment="1">
      <alignment horizontal="center" vertical="center" wrapText="1"/>
    </xf>
    <xf numFmtId="3" fontId="43" fillId="33" borderId="31" xfId="0" applyNumberFormat="1" applyFont="1" applyFill="1" applyBorder="1" applyAlignment="1">
      <alignment horizontal="center" vertical="center" wrapText="1"/>
    </xf>
    <xf numFmtId="49" fontId="43" fillId="33" borderId="57" xfId="0" applyNumberFormat="1" applyFont="1" applyFill="1" applyBorder="1" applyAlignment="1">
      <alignment horizontal="center" vertical="center"/>
    </xf>
    <xf numFmtId="49" fontId="43" fillId="33" borderId="73" xfId="0" applyNumberFormat="1" applyFont="1" applyFill="1" applyBorder="1" applyAlignment="1">
      <alignment horizontal="center" vertical="center"/>
    </xf>
    <xf numFmtId="49" fontId="43" fillId="33" borderId="31" xfId="0" applyNumberFormat="1" applyFont="1" applyFill="1" applyBorder="1" applyAlignment="1">
      <alignment horizontal="center" vertical="center"/>
    </xf>
    <xf numFmtId="0" fontId="43" fillId="0" borderId="71" xfId="0" applyFont="1" applyBorder="1" applyAlignment="1">
      <alignment horizontal="center" vertical="center" wrapText="1"/>
    </xf>
    <xf numFmtId="0" fontId="43" fillId="0" borderId="27" xfId="0" applyFont="1" applyBorder="1" applyAlignment="1">
      <alignment horizontal="center" vertical="center" wrapText="1"/>
    </xf>
    <xf numFmtId="3" fontId="43" fillId="0" borderId="45" xfId="0" applyNumberFormat="1" applyFont="1" applyBorder="1" applyAlignment="1">
      <alignment vertical="center" wrapText="1"/>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33" fillId="0" borderId="0" xfId="0" applyFont="1" applyAlignment="1">
      <alignment vertical="center"/>
    </xf>
    <xf numFmtId="0" fontId="0" fillId="0" borderId="0" xfId="0" applyFont="1" applyAlignment="1">
      <alignment vertical="center"/>
    </xf>
    <xf numFmtId="0" fontId="1" fillId="0" borderId="64" xfId="0" applyFont="1" applyBorder="1" applyAlignment="1">
      <alignment horizontal="left" vertical="center"/>
    </xf>
    <xf numFmtId="0" fontId="1" fillId="0" borderId="25" xfId="0" applyFont="1" applyBorder="1" applyAlignment="1">
      <alignment horizontal="left" vertical="center"/>
    </xf>
    <xf numFmtId="0" fontId="0" fillId="0" borderId="40" xfId="0" applyFont="1" applyBorder="1" applyAlignment="1">
      <alignment vertical="center"/>
    </xf>
    <xf numFmtId="0" fontId="0" fillId="0" borderId="64" xfId="0" applyFont="1" applyBorder="1" applyAlignment="1">
      <alignment vertical="center"/>
    </xf>
    <xf numFmtId="0" fontId="0" fillId="0" borderId="25" xfId="0" applyFont="1" applyBorder="1" applyAlignment="1">
      <alignment vertical="center"/>
    </xf>
    <xf numFmtId="0" fontId="1" fillId="0" borderId="74" xfId="0" applyFont="1" applyBorder="1" applyAlignment="1">
      <alignment horizontal="left" vertical="center"/>
    </xf>
    <xf numFmtId="0" fontId="1" fillId="0" borderId="72" xfId="0" applyFont="1" applyBorder="1" applyAlignment="1">
      <alignment horizontal="left" vertical="center"/>
    </xf>
    <xf numFmtId="0" fontId="0" fillId="0" borderId="44" xfId="0" applyFont="1" applyBorder="1" applyAlignment="1">
      <alignment vertical="center"/>
    </xf>
    <xf numFmtId="0" fontId="0" fillId="0" borderId="74" xfId="0" applyFont="1" applyBorder="1" applyAlignment="1">
      <alignment vertical="center"/>
    </xf>
    <xf numFmtId="0" fontId="0" fillId="0" borderId="72" xfId="0" applyFont="1" applyBorder="1" applyAlignment="1">
      <alignment vertical="center"/>
    </xf>
    <xf numFmtId="0" fontId="33" fillId="0" borderId="59" xfId="0" applyFont="1" applyBorder="1" applyAlignment="1">
      <alignment horizontal="center" vertical="center"/>
    </xf>
    <xf numFmtId="0" fontId="33" fillId="0" borderId="58" xfId="0" applyFont="1" applyBorder="1" applyAlignment="1">
      <alignment horizontal="center" vertical="center"/>
    </xf>
    <xf numFmtId="0" fontId="12" fillId="0" borderId="0" xfId="0" applyFont="1" applyAlignment="1">
      <alignment horizontal="center" vertical="center"/>
    </xf>
    <xf numFmtId="0" fontId="25" fillId="0" borderId="0" xfId="0" applyFont="1" applyAlignment="1">
      <alignment horizontal="center" vertical="center"/>
    </xf>
    <xf numFmtId="0" fontId="0" fillId="0" borderId="59" xfId="0" applyFont="1" applyBorder="1" applyAlignment="1">
      <alignment vertical="center"/>
    </xf>
    <xf numFmtId="0" fontId="0" fillId="0" borderId="58" xfId="0" applyFont="1" applyBorder="1" applyAlignment="1">
      <alignment vertical="center"/>
    </xf>
    <xf numFmtId="0" fontId="0" fillId="0" borderId="24" xfId="0" applyFont="1" applyBorder="1" applyAlignment="1">
      <alignment vertical="center"/>
    </xf>
    <xf numFmtId="0" fontId="0" fillId="0" borderId="40" xfId="0" applyFont="1" applyBorder="1" applyAlignment="1">
      <alignment horizontal="center" vertical="center"/>
    </xf>
    <xf numFmtId="0" fontId="0" fillId="0" borderId="64" xfId="0" applyFont="1" applyBorder="1" applyAlignment="1">
      <alignment horizontal="center" vertical="center"/>
    </xf>
    <xf numFmtId="0" fontId="0" fillId="0" borderId="25" xfId="0" applyFont="1" applyBorder="1" applyAlignment="1">
      <alignment horizontal="center" vertical="center"/>
    </xf>
    <xf numFmtId="0" fontId="1" fillId="0" borderId="59" xfId="0" applyFont="1" applyBorder="1" applyAlignment="1">
      <alignment vertical="center" wrapText="1"/>
    </xf>
    <xf numFmtId="0" fontId="0" fillId="0" borderId="58" xfId="0" applyBorder="1" applyAlignment="1">
      <alignment vertical="center" wrapText="1"/>
    </xf>
    <xf numFmtId="0" fontId="0" fillId="0" borderId="24" xfId="0" applyBorder="1" applyAlignment="1">
      <alignment vertical="center" wrapText="1"/>
    </xf>
    <xf numFmtId="0" fontId="11" fillId="0" borderId="5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3" xfId="0" applyFont="1" applyFill="1" applyBorder="1" applyAlignment="1">
      <alignment horizontal="center" vertical="center" wrapText="1"/>
    </xf>
    <xf numFmtId="0" fontId="1" fillId="0" borderId="40" xfId="0" applyFont="1" applyBorder="1" applyAlignment="1">
      <alignment vertical="center" wrapText="1"/>
    </xf>
    <xf numFmtId="0" fontId="0" fillId="0" borderId="64" xfId="0" applyBorder="1" applyAlignment="1">
      <alignment vertical="center" wrapText="1"/>
    </xf>
    <xf numFmtId="0" fontId="0" fillId="0" borderId="25" xfId="0" applyBorder="1" applyAlignment="1">
      <alignment vertical="center" wrapText="1"/>
    </xf>
    <xf numFmtId="0" fontId="1" fillId="0" borderId="40" xfId="0" applyFont="1" applyBorder="1" applyAlignment="1">
      <alignment vertical="center"/>
    </xf>
    <xf numFmtId="0" fontId="1" fillId="0" borderId="64" xfId="0" applyFont="1" applyBorder="1" applyAlignment="1">
      <alignment vertical="center"/>
    </xf>
    <xf numFmtId="0" fontId="1" fillId="0" borderId="25" xfId="0" applyFont="1" applyBorder="1" applyAlignment="1">
      <alignment vertical="center"/>
    </xf>
    <xf numFmtId="0" fontId="3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1"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7"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38" xfId="0" applyFont="1" applyBorder="1" applyAlignment="1">
      <alignment horizontal="center" vertical="center" wrapText="1"/>
    </xf>
    <xf numFmtId="0" fontId="0" fillId="0" borderId="13" xfId="0" applyBorder="1" applyAlignment="1">
      <alignment horizontal="center" vertical="center" wrapText="1"/>
    </xf>
    <xf numFmtId="0" fontId="0" fillId="0" borderId="55" xfId="0" applyBorder="1" applyAlignment="1">
      <alignment horizontal="center" vertical="center" wrapText="1"/>
    </xf>
    <xf numFmtId="0" fontId="0" fillId="0" borderId="80" xfId="0" applyBorder="1" applyAlignment="1">
      <alignment horizontal="center" vertical="center" wrapText="1"/>
    </xf>
    <xf numFmtId="0" fontId="0" fillId="0" borderId="28" xfId="0" applyBorder="1" applyAlignment="1">
      <alignment horizontal="center" vertical="center" wrapText="1"/>
    </xf>
    <xf numFmtId="0" fontId="1" fillId="0" borderId="40" xfId="0" applyFont="1" applyBorder="1" applyAlignment="1">
      <alignment horizontal="center" vertical="center"/>
    </xf>
    <xf numFmtId="0" fontId="1" fillId="0" borderId="64" xfId="0" applyFont="1" applyBorder="1" applyAlignment="1">
      <alignment horizontal="center" vertical="center"/>
    </xf>
    <xf numFmtId="0" fontId="1" fillId="0" borderId="45" xfId="0" applyFont="1" applyBorder="1" applyAlignment="1">
      <alignment horizontal="center" vertical="center"/>
    </xf>
    <xf numFmtId="0" fontId="1" fillId="0" borderId="38" xfId="0" applyFont="1" applyBorder="1" applyAlignment="1">
      <alignment horizontal="center" vertical="center"/>
    </xf>
    <xf numFmtId="0" fontId="4" fillId="0" borderId="62" xfId="50" applyFont="1" applyFill="1" applyBorder="1" applyAlignment="1">
      <alignment horizontal="center"/>
      <protection/>
    </xf>
    <xf numFmtId="0" fontId="4" fillId="0" borderId="64" xfId="50" applyFont="1" applyFill="1" applyBorder="1" applyAlignment="1">
      <alignment horizontal="center"/>
      <protection/>
    </xf>
    <xf numFmtId="0" fontId="4" fillId="0" borderId="48" xfId="50" applyFont="1" applyFill="1" applyBorder="1" applyAlignment="1">
      <alignment horizontal="center"/>
      <protection/>
    </xf>
    <xf numFmtId="0" fontId="1" fillId="0" borderId="22" xfId="50" applyFont="1" applyFill="1" applyBorder="1" applyAlignment="1">
      <alignment horizontal="center" wrapText="1"/>
      <protection/>
    </xf>
    <xf numFmtId="0" fontId="1" fillId="0" borderId="33" xfId="50" applyFont="1" applyFill="1" applyBorder="1" applyAlignment="1">
      <alignment horizontal="center" wrapText="1"/>
      <protection/>
    </xf>
    <xf numFmtId="0" fontId="4" fillId="0" borderId="80" xfId="50" applyFont="1" applyFill="1" applyBorder="1" applyAlignment="1">
      <alignment horizontal="left" vertical="center"/>
      <protection/>
    </xf>
    <xf numFmtId="0" fontId="1" fillId="0" borderId="22" xfId="50" applyFont="1" applyFill="1" applyBorder="1" applyAlignment="1">
      <alignment horizontal="center" vertical="center" wrapText="1"/>
      <protection/>
    </xf>
    <xf numFmtId="0" fontId="1" fillId="0" borderId="33" xfId="50" applyFont="1" applyFill="1" applyBorder="1" applyAlignment="1">
      <alignment horizontal="center" vertical="center" wrapText="1"/>
      <protection/>
    </xf>
    <xf numFmtId="3" fontId="23" fillId="49" borderId="27" xfId="0" applyNumberFormat="1" applyFont="1" applyFill="1" applyBorder="1" applyAlignment="1">
      <alignment horizontal="center" vertical="center" wrapText="1"/>
    </xf>
    <xf numFmtId="3" fontId="23" fillId="49" borderId="39" xfId="0" applyNumberFormat="1" applyFont="1" applyFill="1" applyBorder="1" applyAlignment="1">
      <alignment horizontal="center" vertical="center" wrapText="1"/>
    </xf>
    <xf numFmtId="3" fontId="9" fillId="35" borderId="39" xfId="0" applyNumberFormat="1" applyFont="1" applyFill="1" applyBorder="1" applyAlignment="1">
      <alignment horizontal="center" vertical="center" wrapText="1"/>
    </xf>
    <xf numFmtId="3" fontId="70" fillId="40" borderId="12" xfId="0" applyNumberFormat="1" applyFont="1" applyFill="1" applyBorder="1" applyAlignment="1">
      <alignment horizontal="center" vertic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2007-2009-Tablolar"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4"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5"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6"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7"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8"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9" name="Text 1"/>
        <xdr:cNvSpPr txBox="1">
          <a:spLocks noChangeArrowheads="1"/>
        </xdr:cNvSpPr>
      </xdr:nvSpPr>
      <xdr:spPr>
        <a:xfrm>
          <a:off x="4495800" y="0"/>
          <a:ext cx="6572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0"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1"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2"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3"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4"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5"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6"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7"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68"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9"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0"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1"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2" name="Text 3"/>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3" name="Text 4"/>
        <xdr:cNvSpPr txBox="1">
          <a:spLocks noChangeArrowheads="1"/>
        </xdr:cNvSpPr>
      </xdr:nvSpPr>
      <xdr:spPr>
        <a:xfrm>
          <a:off x="9315450" y="0"/>
          <a:ext cx="97155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4" name="Text 5"/>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5" name="Text 6"/>
        <xdr:cNvSpPr txBox="1">
          <a:spLocks noChangeArrowheads="1"/>
        </xdr:cNvSpPr>
      </xdr:nvSpPr>
      <xdr:spPr>
        <a:xfrm>
          <a:off x="673417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20Y%20T%20U%20%202019-2021%20%20BAP%20YATIRIM%20%20TAVAN-%20KURUM%20TEKLIF%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B109"/>
  <sheetViews>
    <sheetView zoomScale="90" zoomScaleNormal="90" zoomScalePageLayoutView="0" workbookViewId="0" topLeftCell="A72">
      <selection activeCell="A92" sqref="A92:Q92"/>
    </sheetView>
  </sheetViews>
  <sheetFormatPr defaultColWidth="9.140625" defaultRowHeight="12.75"/>
  <cols>
    <col min="1" max="1" width="21.57421875" style="0" customWidth="1"/>
    <col min="2" max="2" width="18.8515625" style="0" customWidth="1"/>
    <col min="3" max="3" width="14.00390625" style="0" customWidth="1"/>
    <col min="4" max="4" width="7.28125" style="0" customWidth="1"/>
    <col min="5" max="5" width="13.7109375" style="0" customWidth="1"/>
    <col min="6" max="6" width="29.00390625" style="0" customWidth="1"/>
    <col min="7" max="7" width="15.140625" style="0" customWidth="1"/>
    <col min="8" max="8" width="13.140625" style="0" customWidth="1"/>
    <col min="9" max="9" width="15.140625" style="0" customWidth="1"/>
    <col min="10" max="10" width="12.421875" style="0" customWidth="1"/>
    <col min="11" max="11" width="13.57421875" style="0" customWidth="1"/>
    <col min="12" max="12" width="13.140625" style="0" customWidth="1"/>
    <col min="13" max="13" width="15.00390625" style="0" customWidth="1"/>
    <col min="14" max="14" width="12.421875" style="0" customWidth="1"/>
    <col min="15" max="15" width="17.57421875" style="0" customWidth="1"/>
    <col min="16" max="16" width="15.7109375" style="0" customWidth="1"/>
    <col min="17" max="17" width="15.57421875" style="0" customWidth="1"/>
    <col min="18" max="18" width="13.57421875" style="0" customWidth="1"/>
    <col min="19" max="19" width="10.57421875" style="0" customWidth="1"/>
    <col min="20" max="20" width="11.421875" style="0" customWidth="1"/>
    <col min="21" max="21" width="12.00390625" style="0" customWidth="1"/>
    <col min="22" max="22" width="11.421875" style="0" customWidth="1"/>
    <col min="23" max="23" width="13.421875" style="0" customWidth="1"/>
    <col min="24" max="24" width="14.421875" style="0" customWidth="1"/>
    <col min="25" max="25" width="11.7109375" style="0" customWidth="1"/>
    <col min="26" max="26" width="13.7109375" style="0" customWidth="1"/>
    <col min="27" max="27" width="11.7109375" style="0" customWidth="1"/>
    <col min="28" max="28" width="13.421875" style="0" customWidth="1"/>
  </cols>
  <sheetData>
    <row r="1" spans="1:19" ht="26.25" thickBot="1">
      <c r="A1" s="460" t="s">
        <v>355</v>
      </c>
      <c r="B1" s="461"/>
      <c r="C1" s="461"/>
      <c r="D1" s="461"/>
      <c r="E1" s="461"/>
      <c r="F1" s="461"/>
      <c r="G1" s="461"/>
      <c r="H1" s="461"/>
      <c r="I1" s="461"/>
      <c r="J1" s="461"/>
      <c r="K1" s="461"/>
      <c r="L1" s="461"/>
      <c r="M1" s="461"/>
      <c r="N1" s="461"/>
      <c r="O1" s="461"/>
      <c r="P1" s="461"/>
      <c r="Q1" s="461"/>
      <c r="R1" s="461"/>
      <c r="S1" s="461"/>
    </row>
    <row r="2" spans="1:21" s="321" customFormat="1" ht="18.75" thickBot="1">
      <c r="A2" s="280" t="s">
        <v>70</v>
      </c>
      <c r="B2" s="280"/>
      <c r="C2" s="280"/>
      <c r="D2" s="280"/>
      <c r="E2" s="280"/>
      <c r="F2" s="280"/>
      <c r="G2" s="281"/>
      <c r="H2" s="281"/>
      <c r="I2" s="281"/>
      <c r="J2" s="281"/>
      <c r="K2" s="466" t="s">
        <v>446</v>
      </c>
      <c r="L2" s="466"/>
      <c r="M2" s="466"/>
      <c r="N2" s="466"/>
      <c r="O2" s="466"/>
      <c r="P2" s="466"/>
      <c r="Q2" s="466"/>
      <c r="R2" s="281"/>
      <c r="S2" s="281"/>
      <c r="T2" s="322"/>
      <c r="U2"/>
    </row>
    <row r="3" spans="1:21" s="321" customFormat="1" ht="18.75" thickBot="1">
      <c r="A3" s="323"/>
      <c r="B3" s="324"/>
      <c r="C3" s="324"/>
      <c r="D3" s="324"/>
      <c r="E3" s="325"/>
      <c r="F3" s="467" t="s">
        <v>382</v>
      </c>
      <c r="G3" s="467"/>
      <c r="H3" s="467"/>
      <c r="I3" s="468"/>
      <c r="J3" s="469" t="s">
        <v>383</v>
      </c>
      <c r="K3" s="470"/>
      <c r="L3" s="471"/>
      <c r="M3" s="469" t="s">
        <v>384</v>
      </c>
      <c r="N3" s="470"/>
      <c r="O3" s="471"/>
      <c r="P3" s="469" t="s">
        <v>385</v>
      </c>
      <c r="Q3" s="470"/>
      <c r="R3" s="471"/>
      <c r="S3" s="281"/>
      <c r="T3" s="281"/>
      <c r="U3"/>
    </row>
    <row r="4" spans="1:21" s="321" customFormat="1" ht="32.25" customHeight="1" thickBot="1">
      <c r="A4" s="485" t="s">
        <v>17</v>
      </c>
      <c r="B4" s="486"/>
      <c r="C4" s="486"/>
      <c r="D4" s="486"/>
      <c r="E4" s="486"/>
      <c r="F4" s="487"/>
      <c r="G4" s="326" t="s">
        <v>331</v>
      </c>
      <c r="H4" s="326" t="s">
        <v>334</v>
      </c>
      <c r="I4" s="327" t="s">
        <v>364</v>
      </c>
      <c r="J4" s="472"/>
      <c r="K4" s="473"/>
      <c r="L4" s="474"/>
      <c r="M4" s="472"/>
      <c r="N4" s="473"/>
      <c r="O4" s="474"/>
      <c r="P4" s="472"/>
      <c r="Q4" s="473"/>
      <c r="R4" s="474"/>
      <c r="S4" s="475" t="s">
        <v>386</v>
      </c>
      <c r="T4" s="475" t="s">
        <v>387</v>
      </c>
      <c r="U4" s="475" t="s">
        <v>387</v>
      </c>
    </row>
    <row r="5" spans="1:21" s="321" customFormat="1" ht="63.75" customHeight="1" thickBot="1">
      <c r="A5" s="482" t="s">
        <v>404</v>
      </c>
      <c r="B5" s="483"/>
      <c r="C5" s="483"/>
      <c r="D5" s="483"/>
      <c r="E5" s="483"/>
      <c r="F5" s="484"/>
      <c r="G5" s="772" t="s">
        <v>388</v>
      </c>
      <c r="H5" s="772" t="s">
        <v>389</v>
      </c>
      <c r="I5" s="773" t="s">
        <v>390</v>
      </c>
      <c r="J5" s="328" t="s">
        <v>58</v>
      </c>
      <c r="K5" s="774" t="s">
        <v>339</v>
      </c>
      <c r="L5" s="329" t="s">
        <v>59</v>
      </c>
      <c r="M5" s="278" t="s">
        <v>58</v>
      </c>
      <c r="N5" s="774" t="s">
        <v>366</v>
      </c>
      <c r="O5" s="279" t="s">
        <v>59</v>
      </c>
      <c r="P5" s="278" t="s">
        <v>58</v>
      </c>
      <c r="Q5" s="774" t="s">
        <v>391</v>
      </c>
      <c r="R5" s="279" t="s">
        <v>59</v>
      </c>
      <c r="S5" s="476"/>
      <c r="T5" s="476"/>
      <c r="U5" s="476"/>
    </row>
    <row r="6" spans="1:21" s="321" customFormat="1" ht="27.75" customHeight="1" thickBot="1">
      <c r="A6" s="320"/>
      <c r="B6" s="477" t="s">
        <v>309</v>
      </c>
      <c r="C6" s="478"/>
      <c r="D6" s="478"/>
      <c r="E6" s="478"/>
      <c r="F6" s="479"/>
      <c r="G6" s="330">
        <f>G7</f>
        <v>3000000</v>
      </c>
      <c r="H6" s="330">
        <f aca="true" t="shared" si="0" ref="H6:T6">H7</f>
        <v>2987000</v>
      </c>
      <c r="I6" s="330">
        <f t="shared" si="0"/>
        <v>3143000</v>
      </c>
      <c r="J6" s="330">
        <f t="shared" si="0"/>
        <v>0</v>
      </c>
      <c r="K6" s="330">
        <v>2987000</v>
      </c>
      <c r="L6" s="330">
        <f t="shared" si="0"/>
        <v>0</v>
      </c>
      <c r="M6" s="330">
        <f t="shared" si="0"/>
        <v>0</v>
      </c>
      <c r="N6" s="330">
        <v>3143000</v>
      </c>
      <c r="O6" s="330">
        <f t="shared" si="0"/>
        <v>0</v>
      </c>
      <c r="P6" s="330">
        <f t="shared" si="0"/>
        <v>0</v>
      </c>
      <c r="Q6" s="330">
        <v>3143000</v>
      </c>
      <c r="R6" s="330">
        <f t="shared" si="0"/>
        <v>0</v>
      </c>
      <c r="S6" s="330">
        <f t="shared" si="0"/>
        <v>0</v>
      </c>
      <c r="T6" s="330">
        <f t="shared" si="0"/>
        <v>0</v>
      </c>
      <c r="U6" s="331">
        <f aca="true" t="shared" si="1" ref="U6:U49">L6+O6+R6</f>
        <v>0</v>
      </c>
    </row>
    <row r="7" spans="1:21" s="321" customFormat="1" ht="15.75" customHeight="1" thickBot="1">
      <c r="A7" s="379"/>
      <c r="B7" s="489"/>
      <c r="C7" s="489"/>
      <c r="D7" s="489"/>
      <c r="E7" s="489"/>
      <c r="F7" s="490"/>
      <c r="G7" s="332">
        <f>G8+G23+G32+G38+G43+G46</f>
        <v>3000000</v>
      </c>
      <c r="H7" s="332">
        <f>H8+H23+H32+H38+H46+H43</f>
        <v>2987000</v>
      </c>
      <c r="I7" s="332">
        <f>I8+I23+I32+I38+I46+I43</f>
        <v>3143000</v>
      </c>
      <c r="J7" s="332">
        <f>J8+J23+J32+J38+J46+J43</f>
        <v>0</v>
      </c>
      <c r="K7" s="332">
        <v>2987000</v>
      </c>
      <c r="L7" s="332">
        <f>L8+L23+L32+L38+L46+L43</f>
        <v>0</v>
      </c>
      <c r="M7" s="332">
        <f>M8+M23+M32+M38+M46+M43</f>
        <v>0</v>
      </c>
      <c r="N7" s="332">
        <v>3143000</v>
      </c>
      <c r="O7" s="332">
        <f>O8+O23+O32+O38+O46+O43</f>
        <v>0</v>
      </c>
      <c r="P7" s="332">
        <f>P8+P23+P32+P38+P46+P43</f>
        <v>0</v>
      </c>
      <c r="Q7" s="332">
        <v>3143000</v>
      </c>
      <c r="R7" s="332">
        <f>R8+R23+R32+R38+R46</f>
        <v>0</v>
      </c>
      <c r="S7" s="332">
        <f>S8+S23+S32+S38+S46</f>
        <v>0</v>
      </c>
      <c r="T7" s="333">
        <f>T8+T23+T32+T38+T46</f>
        <v>0</v>
      </c>
      <c r="U7" s="331">
        <f t="shared" si="1"/>
        <v>0</v>
      </c>
    </row>
    <row r="8" spans="1:21" s="321" customFormat="1" ht="18" customHeight="1" thickBot="1">
      <c r="A8" s="480" t="s">
        <v>403</v>
      </c>
      <c r="B8" s="378" t="s">
        <v>310</v>
      </c>
      <c r="C8" s="334" t="s">
        <v>46</v>
      </c>
      <c r="D8" s="334">
        <v>2</v>
      </c>
      <c r="E8" s="335" t="s">
        <v>278</v>
      </c>
      <c r="F8" s="336" t="s">
        <v>279</v>
      </c>
      <c r="G8" s="337">
        <f>G9+G10+G11+G12+G13+G14+G15+G16+G17+G18+G19+G20+G21+G22</f>
        <v>250000</v>
      </c>
      <c r="H8" s="337">
        <f>H9+H10+H11+H12+H13+H14+H15+H16+H17+H18+H19+H20+H21+H22</f>
        <v>250000</v>
      </c>
      <c r="I8" s="337">
        <f>I9+I10+I11+I12+I13+I14+I15+I16+I17+I18+I19+I20+I21+I22</f>
        <v>250000</v>
      </c>
      <c r="J8" s="338">
        <f>J9+J10+J11+J12+J14+J15+J16+J17+J18+J19+J20+J21+J22</f>
        <v>0</v>
      </c>
      <c r="K8" s="338">
        <f>K9+K10+K11+K12+K14+K15+K16+K17+K18+K19+K20+K21+K22</f>
        <v>0</v>
      </c>
      <c r="L8" s="338">
        <f>L9+L10+L11+L12+L14+L15+L16+L17+L18+L19+L20+L21+L22</f>
        <v>0</v>
      </c>
      <c r="M8" s="338">
        <f>M9+M10+M11+M12+M13+M14+M15+M16+M17+M18+M19+M20+M21+M22</f>
        <v>0</v>
      </c>
      <c r="N8" s="338">
        <f>N9+N10+N11+N12+N14+N15+N16+N17+N18+N19+N20+N21+N22</f>
        <v>0</v>
      </c>
      <c r="O8" s="338">
        <f aca="true" t="shared" si="2" ref="O8:T8">O9+O10+O11+O12+O13+O14+O15+O16+O17+O18+O19+O20+O21+O22</f>
        <v>0</v>
      </c>
      <c r="P8" s="338">
        <f t="shared" si="2"/>
        <v>0</v>
      </c>
      <c r="Q8" s="338">
        <f>Q9+Q10+Q11+Q12+Q14+Q15+Q16+Q17+Q18+Q19+Q20+Q21+Q22</f>
        <v>0</v>
      </c>
      <c r="R8" s="338">
        <f t="shared" si="2"/>
        <v>0</v>
      </c>
      <c r="S8" s="338">
        <f t="shared" si="2"/>
        <v>0</v>
      </c>
      <c r="T8" s="337">
        <f t="shared" si="2"/>
        <v>0</v>
      </c>
      <c r="U8" s="331">
        <f t="shared" si="1"/>
        <v>0</v>
      </c>
    </row>
    <row r="9" spans="1:21" s="321" customFormat="1" ht="18" customHeight="1" thickBot="1">
      <c r="A9" s="480"/>
      <c r="B9" s="380" t="s">
        <v>310</v>
      </c>
      <c r="C9" s="381" t="s">
        <v>46</v>
      </c>
      <c r="D9" s="381">
        <v>2</v>
      </c>
      <c r="E9" s="381" t="s">
        <v>280</v>
      </c>
      <c r="F9" s="339" t="s">
        <v>257</v>
      </c>
      <c r="G9" s="340">
        <v>50000</v>
      </c>
      <c r="H9" s="340">
        <v>50000</v>
      </c>
      <c r="I9" s="340">
        <v>50000</v>
      </c>
      <c r="J9" s="341"/>
      <c r="K9" s="342"/>
      <c r="L9" s="343">
        <f>J9-K9</f>
        <v>0</v>
      </c>
      <c r="M9" s="344"/>
      <c r="N9" s="342"/>
      <c r="O9" s="343">
        <f aca="true" t="shared" si="3" ref="O9:O22">M9-N9</f>
        <v>0</v>
      </c>
      <c r="P9" s="344"/>
      <c r="Q9" s="342"/>
      <c r="R9" s="343">
        <f>P9-Q9</f>
        <v>0</v>
      </c>
      <c r="S9" s="343">
        <f aca="true" t="shared" si="4" ref="S9:T28">J9+M9+P9</f>
        <v>0</v>
      </c>
      <c r="T9" s="345">
        <f t="shared" si="4"/>
        <v>0</v>
      </c>
      <c r="U9" s="331">
        <f t="shared" si="1"/>
        <v>0</v>
      </c>
    </row>
    <row r="10" spans="1:21" s="321" customFormat="1" ht="29.25" customHeight="1" hidden="1" thickBot="1">
      <c r="A10" s="480"/>
      <c r="B10" s="382" t="s">
        <v>310</v>
      </c>
      <c r="C10" s="383" t="s">
        <v>46</v>
      </c>
      <c r="D10" s="383">
        <v>2</v>
      </c>
      <c r="E10" s="383" t="s">
        <v>281</v>
      </c>
      <c r="F10" s="346" t="s">
        <v>282</v>
      </c>
      <c r="G10" s="344"/>
      <c r="H10" s="344"/>
      <c r="I10" s="344"/>
      <c r="J10" s="341"/>
      <c r="K10" s="347"/>
      <c r="L10" s="348">
        <f>J10-K10</f>
        <v>0</v>
      </c>
      <c r="M10" s="349"/>
      <c r="N10" s="347"/>
      <c r="O10" s="348">
        <f t="shared" si="3"/>
        <v>0</v>
      </c>
      <c r="P10" s="349"/>
      <c r="Q10" s="347"/>
      <c r="R10" s="343"/>
      <c r="S10" s="343">
        <f t="shared" si="4"/>
        <v>0</v>
      </c>
      <c r="T10" s="345">
        <f t="shared" si="4"/>
        <v>0</v>
      </c>
      <c r="U10" s="331">
        <f t="shared" si="1"/>
        <v>0</v>
      </c>
    </row>
    <row r="11" spans="1:21" s="321" customFormat="1" ht="18" customHeight="1" thickBot="1">
      <c r="A11" s="480"/>
      <c r="B11" s="384" t="s">
        <v>310</v>
      </c>
      <c r="C11" s="385" t="s">
        <v>46</v>
      </c>
      <c r="D11" s="385">
        <v>2</v>
      </c>
      <c r="E11" s="385" t="s">
        <v>283</v>
      </c>
      <c r="F11" s="350" t="s">
        <v>299</v>
      </c>
      <c r="G11" s="351"/>
      <c r="H11" s="351"/>
      <c r="I11" s="351"/>
      <c r="J11" s="352"/>
      <c r="K11" s="352"/>
      <c r="L11" s="353">
        <f>J11-K11</f>
        <v>0</v>
      </c>
      <c r="M11" s="351"/>
      <c r="N11" s="352"/>
      <c r="O11" s="343">
        <f t="shared" si="3"/>
        <v>0</v>
      </c>
      <c r="P11" s="351"/>
      <c r="Q11" s="352"/>
      <c r="R11" s="353"/>
      <c r="S11" s="353">
        <f t="shared" si="4"/>
        <v>0</v>
      </c>
      <c r="T11" s="345">
        <f t="shared" si="4"/>
        <v>0</v>
      </c>
      <c r="U11" s="331">
        <f t="shared" si="1"/>
        <v>0</v>
      </c>
    </row>
    <row r="12" spans="1:21" s="321" customFormat="1" ht="18" customHeight="1" thickBot="1">
      <c r="A12" s="480"/>
      <c r="B12" s="384" t="s">
        <v>310</v>
      </c>
      <c r="C12" s="383" t="s">
        <v>46</v>
      </c>
      <c r="D12" s="383">
        <v>2</v>
      </c>
      <c r="E12" s="383" t="s">
        <v>284</v>
      </c>
      <c r="F12" s="354" t="s">
        <v>258</v>
      </c>
      <c r="G12" s="351">
        <v>150000</v>
      </c>
      <c r="H12" s="351">
        <v>150000</v>
      </c>
      <c r="I12" s="351">
        <v>150000</v>
      </c>
      <c r="J12" s="352"/>
      <c r="K12" s="352"/>
      <c r="L12" s="353">
        <f>J12-K12</f>
        <v>0</v>
      </c>
      <c r="M12" s="351"/>
      <c r="N12" s="352"/>
      <c r="O12" s="343">
        <f t="shared" si="3"/>
        <v>0</v>
      </c>
      <c r="P12" s="351"/>
      <c r="Q12" s="352"/>
      <c r="R12" s="353">
        <f>P12-Q12</f>
        <v>0</v>
      </c>
      <c r="S12" s="353">
        <f t="shared" si="4"/>
        <v>0</v>
      </c>
      <c r="T12" s="345">
        <f t="shared" si="4"/>
        <v>0</v>
      </c>
      <c r="U12" s="331">
        <f t="shared" si="1"/>
        <v>0</v>
      </c>
    </row>
    <row r="13" spans="1:21" s="321" customFormat="1" ht="18" customHeight="1" hidden="1" thickBot="1">
      <c r="A13" s="480"/>
      <c r="B13" s="384"/>
      <c r="C13" s="383"/>
      <c r="D13" s="383"/>
      <c r="E13" s="383" t="s">
        <v>392</v>
      </c>
      <c r="F13" s="354" t="s">
        <v>393</v>
      </c>
      <c r="G13" s="351"/>
      <c r="H13" s="351"/>
      <c r="I13" s="351"/>
      <c r="J13" s="352"/>
      <c r="K13" s="352"/>
      <c r="L13" s="353"/>
      <c r="M13" s="351"/>
      <c r="N13" s="352"/>
      <c r="O13" s="343">
        <f t="shared" si="3"/>
        <v>0</v>
      </c>
      <c r="P13" s="351"/>
      <c r="Q13" s="352"/>
      <c r="R13" s="353"/>
      <c r="S13" s="353">
        <f t="shared" si="4"/>
        <v>0</v>
      </c>
      <c r="T13" s="345">
        <f t="shared" si="4"/>
        <v>0</v>
      </c>
      <c r="U13" s="331">
        <f t="shared" si="1"/>
        <v>0</v>
      </c>
    </row>
    <row r="14" spans="1:21" s="321" customFormat="1" ht="18" customHeight="1" hidden="1" thickBot="1">
      <c r="A14" s="480"/>
      <c r="B14" s="384" t="s">
        <v>310</v>
      </c>
      <c r="C14" s="383" t="s">
        <v>46</v>
      </c>
      <c r="D14" s="383">
        <v>2</v>
      </c>
      <c r="E14" s="383" t="s">
        <v>285</v>
      </c>
      <c r="F14" s="354" t="s">
        <v>259</v>
      </c>
      <c r="G14" s="351"/>
      <c r="H14" s="351"/>
      <c r="I14" s="351"/>
      <c r="J14" s="352"/>
      <c r="K14" s="352"/>
      <c r="L14" s="353">
        <f>J14-K14</f>
        <v>0</v>
      </c>
      <c r="M14" s="351"/>
      <c r="N14" s="352"/>
      <c r="O14" s="343">
        <f t="shared" si="3"/>
        <v>0</v>
      </c>
      <c r="P14" s="351"/>
      <c r="Q14" s="352"/>
      <c r="R14" s="353"/>
      <c r="S14" s="353">
        <f t="shared" si="4"/>
        <v>0</v>
      </c>
      <c r="T14" s="345">
        <f t="shared" si="4"/>
        <v>0</v>
      </c>
      <c r="U14" s="331">
        <f t="shared" si="1"/>
        <v>0</v>
      </c>
    </row>
    <row r="15" spans="1:21" s="321" customFormat="1" ht="18" customHeight="1" hidden="1" thickBot="1">
      <c r="A15" s="480"/>
      <c r="B15" s="384"/>
      <c r="C15" s="383"/>
      <c r="D15" s="383"/>
      <c r="E15" s="383" t="s">
        <v>394</v>
      </c>
      <c r="F15" s="354" t="s">
        <v>395</v>
      </c>
      <c r="G15" s="351"/>
      <c r="H15" s="351"/>
      <c r="I15" s="351"/>
      <c r="J15" s="352"/>
      <c r="K15" s="352"/>
      <c r="L15" s="353"/>
      <c r="M15" s="351"/>
      <c r="N15" s="352"/>
      <c r="O15" s="343">
        <f t="shared" si="3"/>
        <v>0</v>
      </c>
      <c r="P15" s="351"/>
      <c r="Q15" s="352"/>
      <c r="R15" s="353"/>
      <c r="S15" s="353">
        <f t="shared" si="4"/>
        <v>0</v>
      </c>
      <c r="T15" s="345">
        <f t="shared" si="4"/>
        <v>0</v>
      </c>
      <c r="U15" s="331">
        <f t="shared" si="1"/>
        <v>0</v>
      </c>
    </row>
    <row r="16" spans="1:21" s="321" customFormat="1" ht="33.75" customHeight="1" hidden="1" thickBot="1">
      <c r="A16" s="480"/>
      <c r="B16" s="384" t="s">
        <v>310</v>
      </c>
      <c r="C16" s="383" t="s">
        <v>46</v>
      </c>
      <c r="D16" s="383">
        <v>2</v>
      </c>
      <c r="E16" s="383" t="s">
        <v>311</v>
      </c>
      <c r="F16" s="354" t="s">
        <v>267</v>
      </c>
      <c r="G16" s="351"/>
      <c r="H16" s="351"/>
      <c r="I16" s="351"/>
      <c r="J16" s="352"/>
      <c r="K16" s="352"/>
      <c r="L16" s="353">
        <f>J16-K16</f>
        <v>0</v>
      </c>
      <c r="M16" s="351"/>
      <c r="N16" s="352"/>
      <c r="O16" s="343">
        <f t="shared" si="3"/>
        <v>0</v>
      </c>
      <c r="P16" s="351"/>
      <c r="Q16" s="352"/>
      <c r="R16" s="353"/>
      <c r="S16" s="353">
        <f t="shared" si="4"/>
        <v>0</v>
      </c>
      <c r="T16" s="345">
        <f t="shared" si="4"/>
        <v>0</v>
      </c>
      <c r="U16" s="331">
        <f t="shared" si="1"/>
        <v>0</v>
      </c>
    </row>
    <row r="17" spans="1:21" s="321" customFormat="1" ht="18" customHeight="1" thickBot="1">
      <c r="A17" s="480"/>
      <c r="B17" s="384" t="s">
        <v>310</v>
      </c>
      <c r="C17" s="383" t="s">
        <v>46</v>
      </c>
      <c r="D17" s="383">
        <v>2</v>
      </c>
      <c r="E17" s="383" t="s">
        <v>312</v>
      </c>
      <c r="F17" s="354" t="s">
        <v>268</v>
      </c>
      <c r="G17" s="351">
        <v>50000</v>
      </c>
      <c r="H17" s="351">
        <v>50000</v>
      </c>
      <c r="I17" s="351">
        <v>50000</v>
      </c>
      <c r="J17" s="352"/>
      <c r="K17" s="352"/>
      <c r="L17" s="353">
        <f>J17-K17</f>
        <v>0</v>
      </c>
      <c r="M17" s="351"/>
      <c r="N17" s="352"/>
      <c r="O17" s="343">
        <f t="shared" si="3"/>
        <v>0</v>
      </c>
      <c r="P17" s="351"/>
      <c r="Q17" s="352"/>
      <c r="R17" s="353">
        <f>P17-Q17</f>
        <v>0</v>
      </c>
      <c r="S17" s="353">
        <f t="shared" si="4"/>
        <v>0</v>
      </c>
      <c r="T17" s="345">
        <f t="shared" si="4"/>
        <v>0</v>
      </c>
      <c r="U17" s="331">
        <f t="shared" si="1"/>
        <v>0</v>
      </c>
    </row>
    <row r="18" spans="1:21" s="321" customFormat="1" ht="18" customHeight="1" hidden="1" thickBot="1">
      <c r="A18" s="480"/>
      <c r="B18" s="384"/>
      <c r="C18" s="383"/>
      <c r="D18" s="383"/>
      <c r="E18" s="383" t="s">
        <v>396</v>
      </c>
      <c r="F18" s="354" t="s">
        <v>397</v>
      </c>
      <c r="G18" s="351"/>
      <c r="H18" s="351"/>
      <c r="I18" s="351"/>
      <c r="J18" s="352"/>
      <c r="K18" s="352"/>
      <c r="L18" s="353"/>
      <c r="M18" s="351"/>
      <c r="N18" s="352"/>
      <c r="O18" s="343">
        <f t="shared" si="3"/>
        <v>0</v>
      </c>
      <c r="P18" s="351"/>
      <c r="Q18" s="352"/>
      <c r="R18" s="353"/>
      <c r="S18" s="353">
        <f t="shared" si="4"/>
        <v>0</v>
      </c>
      <c r="T18" s="345">
        <f t="shared" si="4"/>
        <v>0</v>
      </c>
      <c r="U18" s="331">
        <f t="shared" si="1"/>
        <v>0</v>
      </c>
    </row>
    <row r="19" spans="1:21" s="321" customFormat="1" ht="18" customHeight="1" hidden="1" thickBot="1">
      <c r="A19" s="480"/>
      <c r="B19" s="384" t="s">
        <v>310</v>
      </c>
      <c r="C19" s="383" t="s">
        <v>46</v>
      </c>
      <c r="D19" s="383">
        <v>2</v>
      </c>
      <c r="E19" s="383" t="s">
        <v>286</v>
      </c>
      <c r="F19" s="354" t="s">
        <v>300</v>
      </c>
      <c r="G19" s="351"/>
      <c r="H19" s="351"/>
      <c r="I19" s="351"/>
      <c r="J19" s="352"/>
      <c r="K19" s="352"/>
      <c r="L19" s="353">
        <f>J19-K19</f>
        <v>0</v>
      </c>
      <c r="M19" s="351">
        <v>0</v>
      </c>
      <c r="N19" s="352"/>
      <c r="O19" s="343">
        <f t="shared" si="3"/>
        <v>0</v>
      </c>
      <c r="P19" s="351">
        <v>0</v>
      </c>
      <c r="Q19" s="352"/>
      <c r="R19" s="353">
        <f>P19-Q19</f>
        <v>0</v>
      </c>
      <c r="S19" s="353">
        <f t="shared" si="4"/>
        <v>0</v>
      </c>
      <c r="T19" s="345">
        <f t="shared" si="4"/>
        <v>0</v>
      </c>
      <c r="U19" s="331">
        <f t="shared" si="1"/>
        <v>0</v>
      </c>
    </row>
    <row r="20" spans="1:21" s="321" customFormat="1" ht="18" customHeight="1" hidden="1" thickBot="1">
      <c r="A20" s="480"/>
      <c r="B20" s="384" t="s">
        <v>310</v>
      </c>
      <c r="C20" s="383" t="s">
        <v>46</v>
      </c>
      <c r="D20" s="383">
        <v>2</v>
      </c>
      <c r="E20" s="383" t="s">
        <v>301</v>
      </c>
      <c r="F20" s="354" t="s">
        <v>269</v>
      </c>
      <c r="G20" s="351"/>
      <c r="H20" s="351"/>
      <c r="I20" s="351"/>
      <c r="J20" s="352"/>
      <c r="K20" s="352"/>
      <c r="L20" s="353">
        <f>J20-K20</f>
        <v>0</v>
      </c>
      <c r="M20" s="351">
        <v>0</v>
      </c>
      <c r="N20" s="352"/>
      <c r="O20" s="343">
        <f t="shared" si="3"/>
        <v>0</v>
      </c>
      <c r="P20" s="351">
        <v>0</v>
      </c>
      <c r="Q20" s="352"/>
      <c r="R20" s="353">
        <f>P20-Q20</f>
        <v>0</v>
      </c>
      <c r="S20" s="353">
        <f t="shared" si="4"/>
        <v>0</v>
      </c>
      <c r="T20" s="345">
        <f t="shared" si="4"/>
        <v>0</v>
      </c>
      <c r="U20" s="331">
        <f t="shared" si="1"/>
        <v>0</v>
      </c>
    </row>
    <row r="21" spans="1:21" s="321" customFormat="1" ht="18" customHeight="1" hidden="1" thickBot="1">
      <c r="A21" s="480"/>
      <c r="B21" s="384" t="s">
        <v>310</v>
      </c>
      <c r="C21" s="383" t="s">
        <v>46</v>
      </c>
      <c r="D21" s="383">
        <v>2</v>
      </c>
      <c r="E21" s="383" t="s">
        <v>302</v>
      </c>
      <c r="F21" s="354" t="s">
        <v>270</v>
      </c>
      <c r="G21" s="351"/>
      <c r="H21" s="351"/>
      <c r="I21" s="351"/>
      <c r="J21" s="352"/>
      <c r="K21" s="352"/>
      <c r="L21" s="353">
        <f>J21-K21</f>
        <v>0</v>
      </c>
      <c r="M21" s="351">
        <v>0</v>
      </c>
      <c r="N21" s="352"/>
      <c r="O21" s="343">
        <f t="shared" si="3"/>
        <v>0</v>
      </c>
      <c r="P21" s="351">
        <v>0</v>
      </c>
      <c r="Q21" s="352"/>
      <c r="R21" s="353">
        <f>P21-Q21</f>
        <v>0</v>
      </c>
      <c r="S21" s="353">
        <f t="shared" si="4"/>
        <v>0</v>
      </c>
      <c r="T21" s="345">
        <f t="shared" si="4"/>
        <v>0</v>
      </c>
      <c r="U21" s="331">
        <f t="shared" si="1"/>
        <v>0</v>
      </c>
    </row>
    <row r="22" spans="1:21" s="321" customFormat="1" ht="18" customHeight="1" hidden="1" thickBot="1">
      <c r="A22" s="480"/>
      <c r="B22" s="384" t="s">
        <v>310</v>
      </c>
      <c r="C22" s="383" t="s">
        <v>46</v>
      </c>
      <c r="D22" s="383">
        <v>2</v>
      </c>
      <c r="E22" s="383" t="s">
        <v>303</v>
      </c>
      <c r="F22" s="355" t="s">
        <v>304</v>
      </c>
      <c r="G22" s="351"/>
      <c r="H22" s="351"/>
      <c r="I22" s="351"/>
      <c r="J22" s="352"/>
      <c r="K22" s="352"/>
      <c r="L22" s="353">
        <f>J22-K22</f>
        <v>0</v>
      </c>
      <c r="M22" s="351">
        <v>0</v>
      </c>
      <c r="N22" s="352"/>
      <c r="O22" s="343">
        <f t="shared" si="3"/>
        <v>0</v>
      </c>
      <c r="P22" s="351">
        <v>0</v>
      </c>
      <c r="Q22" s="352"/>
      <c r="R22" s="353">
        <f>P22-Q22</f>
        <v>0</v>
      </c>
      <c r="S22" s="353">
        <f t="shared" si="4"/>
        <v>0</v>
      </c>
      <c r="T22" s="356">
        <f t="shared" si="4"/>
        <v>0</v>
      </c>
      <c r="U22" s="331">
        <f t="shared" si="1"/>
        <v>0</v>
      </c>
    </row>
    <row r="23" spans="1:21" s="321" customFormat="1" ht="18" customHeight="1" thickBot="1">
      <c r="A23" s="480"/>
      <c r="B23" s="386" t="s">
        <v>310</v>
      </c>
      <c r="C23" s="387" t="s">
        <v>46</v>
      </c>
      <c r="D23" s="387">
        <v>2</v>
      </c>
      <c r="E23" s="388" t="s">
        <v>287</v>
      </c>
      <c r="F23" s="357" t="s">
        <v>288</v>
      </c>
      <c r="G23" s="358">
        <f>G24+G25+G26+G27+G28+G29+G30+G31</f>
        <v>20000</v>
      </c>
      <c r="H23" s="358">
        <f aca="true" t="shared" si="5" ref="H23:T23">H24+H25+H26+H27+H28+H29+H30+H31</f>
        <v>20000</v>
      </c>
      <c r="I23" s="358">
        <f t="shared" si="5"/>
        <v>30000</v>
      </c>
      <c r="J23" s="358">
        <f t="shared" si="5"/>
        <v>0</v>
      </c>
      <c r="K23" s="358">
        <f t="shared" si="5"/>
        <v>0</v>
      </c>
      <c r="L23" s="358">
        <f t="shared" si="5"/>
        <v>0</v>
      </c>
      <c r="M23" s="358">
        <f t="shared" si="5"/>
        <v>0</v>
      </c>
      <c r="N23" s="358">
        <f t="shared" si="5"/>
        <v>0</v>
      </c>
      <c r="O23" s="358">
        <f t="shared" si="5"/>
        <v>0</v>
      </c>
      <c r="P23" s="358">
        <f t="shared" si="5"/>
        <v>0</v>
      </c>
      <c r="Q23" s="358">
        <f t="shared" si="5"/>
        <v>0</v>
      </c>
      <c r="R23" s="358">
        <f t="shared" si="5"/>
        <v>0</v>
      </c>
      <c r="S23" s="358">
        <f t="shared" si="5"/>
        <v>0</v>
      </c>
      <c r="T23" s="358">
        <f t="shared" si="5"/>
        <v>0</v>
      </c>
      <c r="U23" s="331">
        <f t="shared" si="1"/>
        <v>0</v>
      </c>
    </row>
    <row r="24" spans="1:21" s="321" customFormat="1" ht="18" customHeight="1" hidden="1" thickBot="1">
      <c r="A24" s="480"/>
      <c r="B24" s="384" t="s">
        <v>310</v>
      </c>
      <c r="C24" s="383" t="s">
        <v>46</v>
      </c>
      <c r="D24" s="383">
        <v>2</v>
      </c>
      <c r="E24" s="383" t="s">
        <v>313</v>
      </c>
      <c r="F24" s="355" t="s">
        <v>266</v>
      </c>
      <c r="G24" s="351"/>
      <c r="H24" s="351"/>
      <c r="I24" s="351"/>
      <c r="J24" s="352"/>
      <c r="K24" s="352"/>
      <c r="L24" s="353">
        <f aca="true" t="shared" si="6" ref="L24:L31">J24-K24</f>
        <v>0</v>
      </c>
      <c r="M24" s="351">
        <v>0</v>
      </c>
      <c r="N24" s="352"/>
      <c r="O24" s="353">
        <f>M24-N24</f>
        <v>0</v>
      </c>
      <c r="P24" s="351">
        <v>0</v>
      </c>
      <c r="Q24" s="352"/>
      <c r="R24" s="353">
        <f>P24-Q24</f>
        <v>0</v>
      </c>
      <c r="S24" s="353">
        <f t="shared" si="4"/>
        <v>0</v>
      </c>
      <c r="T24" s="356">
        <f t="shared" si="4"/>
        <v>0</v>
      </c>
      <c r="U24" s="331">
        <f t="shared" si="1"/>
        <v>0</v>
      </c>
    </row>
    <row r="25" spans="1:21" s="321" customFormat="1" ht="18" customHeight="1" hidden="1" thickBot="1">
      <c r="A25" s="480"/>
      <c r="B25" s="384" t="s">
        <v>310</v>
      </c>
      <c r="C25" s="383" t="s">
        <v>46</v>
      </c>
      <c r="D25" s="383">
        <v>2</v>
      </c>
      <c r="E25" s="383" t="s">
        <v>314</v>
      </c>
      <c r="F25" s="355" t="s">
        <v>271</v>
      </c>
      <c r="G25" s="351"/>
      <c r="H25" s="351"/>
      <c r="I25" s="351"/>
      <c r="J25" s="352"/>
      <c r="K25" s="352"/>
      <c r="L25" s="353">
        <f t="shared" si="6"/>
        <v>0</v>
      </c>
      <c r="M25" s="351">
        <v>0</v>
      </c>
      <c r="N25" s="352"/>
      <c r="O25" s="353">
        <f>M25-N25</f>
        <v>0</v>
      </c>
      <c r="P25" s="351">
        <v>0</v>
      </c>
      <c r="Q25" s="352"/>
      <c r="R25" s="353">
        <f>P25-Q25</f>
        <v>0</v>
      </c>
      <c r="S25" s="353">
        <f t="shared" si="4"/>
        <v>0</v>
      </c>
      <c r="T25" s="356">
        <f t="shared" si="4"/>
        <v>0</v>
      </c>
      <c r="U25" s="331">
        <f t="shared" si="1"/>
        <v>0</v>
      </c>
    </row>
    <row r="26" spans="1:21" s="321" customFormat="1" ht="18" customHeight="1" hidden="1" thickBot="1">
      <c r="A26" s="480"/>
      <c r="B26" s="384" t="s">
        <v>310</v>
      </c>
      <c r="C26" s="383" t="s">
        <v>46</v>
      </c>
      <c r="D26" s="383">
        <v>2</v>
      </c>
      <c r="E26" s="383" t="s">
        <v>315</v>
      </c>
      <c r="F26" s="355" t="s">
        <v>272</v>
      </c>
      <c r="G26" s="351"/>
      <c r="H26" s="351"/>
      <c r="I26" s="351"/>
      <c r="J26" s="352"/>
      <c r="K26" s="352"/>
      <c r="L26" s="353">
        <f t="shared" si="6"/>
        <v>0</v>
      </c>
      <c r="M26" s="351">
        <v>0</v>
      </c>
      <c r="N26" s="352"/>
      <c r="O26" s="353">
        <f>M26-N26</f>
        <v>0</v>
      </c>
      <c r="P26" s="351">
        <v>0</v>
      </c>
      <c r="Q26" s="352"/>
      <c r="R26" s="353">
        <f>P26-Q26</f>
        <v>0</v>
      </c>
      <c r="S26" s="353">
        <f t="shared" si="4"/>
        <v>0</v>
      </c>
      <c r="T26" s="356">
        <f t="shared" si="4"/>
        <v>0</v>
      </c>
      <c r="U26" s="331">
        <f t="shared" si="1"/>
        <v>0</v>
      </c>
    </row>
    <row r="27" spans="1:21" s="321" customFormat="1" ht="18" customHeight="1" hidden="1" thickBot="1">
      <c r="A27" s="480"/>
      <c r="B27" s="384" t="s">
        <v>310</v>
      </c>
      <c r="C27" s="383" t="s">
        <v>46</v>
      </c>
      <c r="D27" s="383">
        <v>2</v>
      </c>
      <c r="E27" s="383" t="s">
        <v>316</v>
      </c>
      <c r="F27" s="355" t="s">
        <v>317</v>
      </c>
      <c r="G27" s="351"/>
      <c r="H27" s="351"/>
      <c r="I27" s="351"/>
      <c r="J27" s="352"/>
      <c r="K27" s="352"/>
      <c r="L27" s="353">
        <f t="shared" si="6"/>
        <v>0</v>
      </c>
      <c r="M27" s="351">
        <v>0</v>
      </c>
      <c r="N27" s="352"/>
      <c r="O27" s="353">
        <f>M27-N27</f>
        <v>0</v>
      </c>
      <c r="P27" s="351">
        <v>0</v>
      </c>
      <c r="Q27" s="352"/>
      <c r="R27" s="353">
        <f>P27-Q27</f>
        <v>0</v>
      </c>
      <c r="S27" s="353">
        <f t="shared" si="4"/>
        <v>0</v>
      </c>
      <c r="T27" s="356">
        <f t="shared" si="4"/>
        <v>0</v>
      </c>
      <c r="U27" s="331">
        <f t="shared" si="1"/>
        <v>0</v>
      </c>
    </row>
    <row r="28" spans="1:21" s="321" customFormat="1" ht="18" customHeight="1" thickBot="1">
      <c r="A28" s="480"/>
      <c r="B28" s="384" t="s">
        <v>310</v>
      </c>
      <c r="C28" s="383" t="s">
        <v>46</v>
      </c>
      <c r="D28" s="383">
        <v>2</v>
      </c>
      <c r="E28" s="383" t="s">
        <v>289</v>
      </c>
      <c r="F28" s="355" t="s">
        <v>260</v>
      </c>
      <c r="G28" s="351"/>
      <c r="H28" s="351"/>
      <c r="I28" s="351"/>
      <c r="J28" s="352"/>
      <c r="K28" s="352"/>
      <c r="L28" s="353">
        <f t="shared" si="6"/>
        <v>0</v>
      </c>
      <c r="M28" s="351"/>
      <c r="N28" s="352"/>
      <c r="O28" s="353">
        <f>M28-N28</f>
        <v>0</v>
      </c>
      <c r="P28" s="351"/>
      <c r="Q28" s="352"/>
      <c r="R28" s="353">
        <f>P28-Q28</f>
        <v>0</v>
      </c>
      <c r="S28" s="353">
        <f t="shared" si="4"/>
        <v>0</v>
      </c>
      <c r="T28" s="356">
        <f t="shared" si="4"/>
        <v>0</v>
      </c>
      <c r="U28" s="331">
        <f t="shared" si="1"/>
        <v>0</v>
      </c>
    </row>
    <row r="29" spans="1:21" s="321" customFormat="1" ht="18" customHeight="1" thickBot="1">
      <c r="A29" s="480"/>
      <c r="B29" s="384" t="s">
        <v>310</v>
      </c>
      <c r="C29" s="383" t="s">
        <v>46</v>
      </c>
      <c r="D29" s="383">
        <v>2</v>
      </c>
      <c r="E29" s="383" t="s">
        <v>318</v>
      </c>
      <c r="F29" s="355" t="s">
        <v>319</v>
      </c>
      <c r="G29" s="351">
        <v>20000</v>
      </c>
      <c r="H29" s="351">
        <v>20000</v>
      </c>
      <c r="I29" s="351">
        <v>30000</v>
      </c>
      <c r="J29" s="352"/>
      <c r="K29" s="352"/>
      <c r="L29" s="353">
        <f t="shared" si="6"/>
        <v>0</v>
      </c>
      <c r="M29" s="351"/>
      <c r="N29" s="352"/>
      <c r="O29" s="353"/>
      <c r="P29" s="351"/>
      <c r="Q29" s="352"/>
      <c r="R29" s="353"/>
      <c r="S29" s="353"/>
      <c r="T29" s="356"/>
      <c r="U29" s="331">
        <f t="shared" si="1"/>
        <v>0</v>
      </c>
    </row>
    <row r="30" spans="1:21" s="321" customFormat="1" ht="18" customHeight="1" thickBot="1">
      <c r="A30" s="480"/>
      <c r="B30" s="384" t="s">
        <v>310</v>
      </c>
      <c r="C30" s="383" t="s">
        <v>46</v>
      </c>
      <c r="D30" s="383">
        <v>2</v>
      </c>
      <c r="E30" s="383" t="s">
        <v>290</v>
      </c>
      <c r="F30" s="355" t="s">
        <v>320</v>
      </c>
      <c r="G30" s="351"/>
      <c r="H30" s="351"/>
      <c r="I30" s="351"/>
      <c r="J30" s="352"/>
      <c r="K30" s="352"/>
      <c r="L30" s="353">
        <f t="shared" si="6"/>
        <v>0</v>
      </c>
      <c r="M30" s="351"/>
      <c r="N30" s="352"/>
      <c r="O30" s="353"/>
      <c r="P30" s="351"/>
      <c r="Q30" s="352"/>
      <c r="R30" s="353"/>
      <c r="S30" s="353"/>
      <c r="T30" s="356"/>
      <c r="U30" s="331">
        <f t="shared" si="1"/>
        <v>0</v>
      </c>
    </row>
    <row r="31" spans="1:21" s="321" customFormat="1" ht="18" customHeight="1" thickBot="1">
      <c r="A31" s="480"/>
      <c r="B31" s="384" t="s">
        <v>310</v>
      </c>
      <c r="C31" s="383" t="s">
        <v>46</v>
      </c>
      <c r="D31" s="383">
        <v>2</v>
      </c>
      <c r="E31" s="383" t="s">
        <v>291</v>
      </c>
      <c r="F31" s="355" t="s">
        <v>261</v>
      </c>
      <c r="G31" s="351"/>
      <c r="H31" s="351"/>
      <c r="I31" s="351"/>
      <c r="J31" s="352"/>
      <c r="K31" s="352"/>
      <c r="L31" s="353">
        <f t="shared" si="6"/>
        <v>0</v>
      </c>
      <c r="M31" s="351">
        <v>0</v>
      </c>
      <c r="N31" s="352"/>
      <c r="O31" s="353">
        <f>M31-N31</f>
        <v>0</v>
      </c>
      <c r="P31" s="351">
        <v>0</v>
      </c>
      <c r="Q31" s="352"/>
      <c r="R31" s="353">
        <f>P31-Q31</f>
        <v>0</v>
      </c>
      <c r="S31" s="353">
        <f>J31+M31+P31</f>
        <v>0</v>
      </c>
      <c r="T31" s="356">
        <f>K31+N31+Q31</f>
        <v>0</v>
      </c>
      <c r="U31" s="331">
        <f t="shared" si="1"/>
        <v>0</v>
      </c>
    </row>
    <row r="32" spans="1:21" s="321" customFormat="1" ht="18" customHeight="1" thickBot="1">
      <c r="A32" s="480"/>
      <c r="B32" s="386" t="s">
        <v>310</v>
      </c>
      <c r="C32" s="387" t="s">
        <v>46</v>
      </c>
      <c r="D32" s="387">
        <v>2</v>
      </c>
      <c r="E32" s="388" t="s">
        <v>292</v>
      </c>
      <c r="F32" s="357" t="s">
        <v>293</v>
      </c>
      <c r="G32" s="337">
        <f>G33+G34+G35+G36+G37</f>
        <v>0</v>
      </c>
      <c r="H32" s="337">
        <f aca="true" t="shared" si="7" ref="H32:T32">H33+H34+H35+H36+H37</f>
        <v>0</v>
      </c>
      <c r="I32" s="337">
        <f t="shared" si="7"/>
        <v>0</v>
      </c>
      <c r="J32" s="337">
        <f t="shared" si="7"/>
        <v>0</v>
      </c>
      <c r="K32" s="337">
        <f t="shared" si="7"/>
        <v>0</v>
      </c>
      <c r="L32" s="337">
        <f t="shared" si="7"/>
        <v>0</v>
      </c>
      <c r="M32" s="337">
        <f t="shared" si="7"/>
        <v>0</v>
      </c>
      <c r="N32" s="337">
        <f t="shared" si="7"/>
        <v>0</v>
      </c>
      <c r="O32" s="337">
        <f t="shared" si="7"/>
        <v>0</v>
      </c>
      <c r="P32" s="337">
        <f t="shared" si="7"/>
        <v>0</v>
      </c>
      <c r="Q32" s="337">
        <f t="shared" si="7"/>
        <v>0</v>
      </c>
      <c r="R32" s="337">
        <f t="shared" si="7"/>
        <v>0</v>
      </c>
      <c r="S32" s="337">
        <f t="shared" si="7"/>
        <v>0</v>
      </c>
      <c r="T32" s="337">
        <f t="shared" si="7"/>
        <v>0</v>
      </c>
      <c r="U32" s="331">
        <f t="shared" si="1"/>
        <v>0</v>
      </c>
    </row>
    <row r="33" spans="1:21" s="321" customFormat="1" ht="18" customHeight="1" hidden="1" thickBot="1">
      <c r="A33" s="480"/>
      <c r="B33" s="384" t="s">
        <v>310</v>
      </c>
      <c r="C33" s="385" t="s">
        <v>46</v>
      </c>
      <c r="D33" s="385">
        <v>2</v>
      </c>
      <c r="E33" s="385" t="s">
        <v>294</v>
      </c>
      <c r="F33" s="350" t="s">
        <v>262</v>
      </c>
      <c r="G33" s="351"/>
      <c r="H33" s="351"/>
      <c r="I33" s="351"/>
      <c r="J33" s="352"/>
      <c r="K33" s="352"/>
      <c r="L33" s="353"/>
      <c r="M33" s="351"/>
      <c r="N33" s="352"/>
      <c r="O33" s="353"/>
      <c r="P33" s="351"/>
      <c r="Q33" s="352"/>
      <c r="R33" s="353"/>
      <c r="S33" s="353"/>
      <c r="T33" s="356"/>
      <c r="U33" s="331">
        <f t="shared" si="1"/>
        <v>0</v>
      </c>
    </row>
    <row r="34" spans="1:21" s="321" customFormat="1" ht="18" customHeight="1" hidden="1" thickBot="1">
      <c r="A34" s="480"/>
      <c r="B34" s="384" t="s">
        <v>310</v>
      </c>
      <c r="C34" s="385" t="s">
        <v>46</v>
      </c>
      <c r="D34" s="385">
        <v>2</v>
      </c>
      <c r="E34" s="385" t="s">
        <v>321</v>
      </c>
      <c r="F34" s="350" t="s">
        <v>273</v>
      </c>
      <c r="G34" s="351"/>
      <c r="H34" s="351"/>
      <c r="I34" s="351"/>
      <c r="J34" s="352"/>
      <c r="K34" s="352"/>
      <c r="L34" s="353"/>
      <c r="M34" s="351"/>
      <c r="N34" s="352"/>
      <c r="O34" s="353"/>
      <c r="P34" s="351"/>
      <c r="Q34" s="352"/>
      <c r="R34" s="353"/>
      <c r="S34" s="353"/>
      <c r="T34" s="356"/>
      <c r="U34" s="331">
        <f t="shared" si="1"/>
        <v>0</v>
      </c>
    </row>
    <row r="35" spans="1:21" s="321" customFormat="1" ht="18" customHeight="1" hidden="1" thickBot="1">
      <c r="A35" s="480"/>
      <c r="B35" s="384" t="s">
        <v>310</v>
      </c>
      <c r="C35" s="383" t="s">
        <v>46</v>
      </c>
      <c r="D35" s="383">
        <v>2</v>
      </c>
      <c r="E35" s="383" t="s">
        <v>295</v>
      </c>
      <c r="F35" s="355" t="s">
        <v>263</v>
      </c>
      <c r="G35" s="351"/>
      <c r="H35" s="351"/>
      <c r="I35" s="351"/>
      <c r="J35" s="352"/>
      <c r="K35" s="352"/>
      <c r="L35" s="353"/>
      <c r="M35" s="351"/>
      <c r="N35" s="352"/>
      <c r="O35" s="353"/>
      <c r="P35" s="351"/>
      <c r="Q35" s="352"/>
      <c r="R35" s="353"/>
      <c r="S35" s="353"/>
      <c r="T35" s="356"/>
      <c r="U35" s="331">
        <f t="shared" si="1"/>
        <v>0</v>
      </c>
    </row>
    <row r="36" spans="1:21" s="321" customFormat="1" ht="18" customHeight="1" hidden="1" thickBot="1">
      <c r="A36" s="480"/>
      <c r="B36" s="384" t="s">
        <v>310</v>
      </c>
      <c r="C36" s="383" t="s">
        <v>46</v>
      </c>
      <c r="D36" s="383">
        <v>2</v>
      </c>
      <c r="E36" s="383" t="s">
        <v>322</v>
      </c>
      <c r="F36" s="355" t="s">
        <v>274</v>
      </c>
      <c r="G36" s="351"/>
      <c r="H36" s="351"/>
      <c r="I36" s="351"/>
      <c r="J36" s="352"/>
      <c r="K36" s="352"/>
      <c r="L36" s="353"/>
      <c r="M36" s="351"/>
      <c r="N36" s="352"/>
      <c r="O36" s="353"/>
      <c r="P36" s="351"/>
      <c r="Q36" s="352"/>
      <c r="R36" s="353"/>
      <c r="S36" s="353"/>
      <c r="T36" s="356"/>
      <c r="U36" s="331">
        <f t="shared" si="1"/>
        <v>0</v>
      </c>
    </row>
    <row r="37" spans="1:21" s="321" customFormat="1" ht="18" customHeight="1" hidden="1" thickBot="1">
      <c r="A37" s="480"/>
      <c r="B37" s="384" t="s">
        <v>310</v>
      </c>
      <c r="C37" s="383" t="s">
        <v>46</v>
      </c>
      <c r="D37" s="383">
        <v>2</v>
      </c>
      <c r="E37" s="383" t="s">
        <v>323</v>
      </c>
      <c r="F37" s="355" t="s">
        <v>275</v>
      </c>
      <c r="G37" s="351"/>
      <c r="H37" s="351"/>
      <c r="I37" s="351"/>
      <c r="J37" s="352"/>
      <c r="K37" s="352"/>
      <c r="L37" s="353">
        <f>J37-K37</f>
        <v>0</v>
      </c>
      <c r="M37" s="351">
        <v>0</v>
      </c>
      <c r="N37" s="352"/>
      <c r="O37" s="353">
        <f>M37-N37</f>
        <v>0</v>
      </c>
      <c r="P37" s="351">
        <v>0</v>
      </c>
      <c r="Q37" s="352"/>
      <c r="R37" s="353">
        <f>P37-Q37</f>
        <v>0</v>
      </c>
      <c r="S37" s="353">
        <f>J37+M37+P37</f>
        <v>0</v>
      </c>
      <c r="T37" s="356">
        <f>K37+N37+Q37</f>
        <v>0</v>
      </c>
      <c r="U37" s="331">
        <f t="shared" si="1"/>
        <v>0</v>
      </c>
    </row>
    <row r="38" spans="1:21" s="321" customFormat="1" ht="18" customHeight="1" thickBot="1">
      <c r="A38" s="480"/>
      <c r="B38" s="386" t="s">
        <v>310</v>
      </c>
      <c r="C38" s="387" t="s">
        <v>46</v>
      </c>
      <c r="D38" s="387">
        <v>2</v>
      </c>
      <c r="E38" s="388" t="s">
        <v>305</v>
      </c>
      <c r="F38" s="357" t="s">
        <v>306</v>
      </c>
      <c r="G38" s="358">
        <f>G39+G42</f>
        <v>2400000</v>
      </c>
      <c r="H38" s="358">
        <f aca="true" t="shared" si="8" ref="H38:T38">H39+H42</f>
        <v>2387000</v>
      </c>
      <c r="I38" s="358">
        <f t="shared" si="8"/>
        <v>2533000</v>
      </c>
      <c r="J38" s="358">
        <f t="shared" si="8"/>
        <v>0</v>
      </c>
      <c r="K38" s="358">
        <f t="shared" si="8"/>
        <v>0</v>
      </c>
      <c r="L38" s="358">
        <f t="shared" si="8"/>
        <v>0</v>
      </c>
      <c r="M38" s="358">
        <f t="shared" si="8"/>
        <v>0</v>
      </c>
      <c r="N38" s="358">
        <f t="shared" si="8"/>
        <v>0</v>
      </c>
      <c r="O38" s="358">
        <f t="shared" si="8"/>
        <v>0</v>
      </c>
      <c r="P38" s="358">
        <f t="shared" si="8"/>
        <v>0</v>
      </c>
      <c r="Q38" s="358">
        <f t="shared" si="8"/>
        <v>0</v>
      </c>
      <c r="R38" s="358">
        <f t="shared" si="8"/>
        <v>0</v>
      </c>
      <c r="S38" s="358">
        <f t="shared" si="8"/>
        <v>0</v>
      </c>
      <c r="T38" s="358">
        <f t="shared" si="8"/>
        <v>0</v>
      </c>
      <c r="U38" s="331">
        <f t="shared" si="1"/>
        <v>0</v>
      </c>
    </row>
    <row r="39" spans="1:21" s="321" customFormat="1" ht="18" customHeight="1" hidden="1" thickBot="1">
      <c r="A39" s="480"/>
      <c r="B39" s="384" t="s">
        <v>310</v>
      </c>
      <c r="C39" s="385" t="s">
        <v>46</v>
      </c>
      <c r="D39" s="385">
        <v>2</v>
      </c>
      <c r="E39" s="385" t="s">
        <v>308</v>
      </c>
      <c r="F39" s="350" t="s">
        <v>266</v>
      </c>
      <c r="G39" s="351"/>
      <c r="H39" s="351"/>
      <c r="I39" s="351"/>
      <c r="J39" s="352"/>
      <c r="K39" s="352"/>
      <c r="L39" s="353"/>
      <c r="M39" s="359"/>
      <c r="N39" s="352"/>
      <c r="O39" s="353"/>
      <c r="P39" s="359"/>
      <c r="Q39" s="352"/>
      <c r="R39" s="353"/>
      <c r="S39" s="353"/>
      <c r="T39" s="356"/>
      <c r="U39" s="331">
        <f t="shared" si="1"/>
        <v>0</v>
      </c>
    </row>
    <row r="40" spans="1:21" s="321" customFormat="1" ht="18" customHeight="1" hidden="1" thickBot="1">
      <c r="A40" s="480"/>
      <c r="B40" s="384" t="s">
        <v>310</v>
      </c>
      <c r="C40" s="383" t="s">
        <v>46</v>
      </c>
      <c r="D40" s="383">
        <v>2</v>
      </c>
      <c r="E40" s="383" t="s">
        <v>307</v>
      </c>
      <c r="F40" s="355" t="s">
        <v>265</v>
      </c>
      <c r="G40" s="351"/>
      <c r="H40" s="351"/>
      <c r="I40" s="351"/>
      <c r="J40" s="352"/>
      <c r="K40" s="352"/>
      <c r="L40" s="353"/>
      <c r="M40" s="360"/>
      <c r="N40" s="352"/>
      <c r="O40" s="353"/>
      <c r="P40" s="360"/>
      <c r="Q40" s="352"/>
      <c r="R40" s="353"/>
      <c r="S40" s="353"/>
      <c r="T40" s="356"/>
      <c r="U40" s="331">
        <f t="shared" si="1"/>
        <v>0</v>
      </c>
    </row>
    <row r="41" spans="1:21" s="321" customFormat="1" ht="18" customHeight="1" hidden="1" thickBot="1">
      <c r="A41" s="480"/>
      <c r="B41" s="389"/>
      <c r="C41" s="390"/>
      <c r="D41" s="390"/>
      <c r="E41" s="383" t="s">
        <v>398</v>
      </c>
      <c r="F41" s="362" t="s">
        <v>399</v>
      </c>
      <c r="G41" s="363"/>
      <c r="H41" s="363"/>
      <c r="I41" s="363"/>
      <c r="J41" s="364"/>
      <c r="K41" s="364"/>
      <c r="L41" s="353"/>
      <c r="M41" s="360"/>
      <c r="N41" s="364"/>
      <c r="O41" s="365"/>
      <c r="P41" s="360"/>
      <c r="Q41" s="364"/>
      <c r="R41" s="365"/>
      <c r="S41" s="365"/>
      <c r="T41" s="356"/>
      <c r="U41" s="331">
        <f t="shared" si="1"/>
        <v>0</v>
      </c>
    </row>
    <row r="42" spans="1:21" s="321" customFormat="1" ht="18" customHeight="1" thickBot="1">
      <c r="A42" s="480"/>
      <c r="B42" s="389"/>
      <c r="C42" s="390"/>
      <c r="D42" s="390"/>
      <c r="E42" s="390" t="s">
        <v>400</v>
      </c>
      <c r="F42" s="362" t="s">
        <v>401</v>
      </c>
      <c r="G42" s="363">
        <v>2400000</v>
      </c>
      <c r="H42" s="363">
        <v>2387000</v>
      </c>
      <c r="I42" s="363">
        <v>2533000</v>
      </c>
      <c r="J42" s="364"/>
      <c r="K42" s="364"/>
      <c r="L42" s="366"/>
      <c r="M42" s="367"/>
      <c r="N42" s="364"/>
      <c r="O42" s="366"/>
      <c r="P42" s="367"/>
      <c r="Q42" s="364"/>
      <c r="R42" s="366"/>
      <c r="S42" s="366"/>
      <c r="T42" s="368"/>
      <c r="U42" s="331">
        <f t="shared" si="1"/>
        <v>0</v>
      </c>
    </row>
    <row r="43" spans="1:21" s="321" customFormat="1" ht="18" customHeight="1" thickBot="1">
      <c r="A43" s="480"/>
      <c r="B43" s="386" t="s">
        <v>310</v>
      </c>
      <c r="C43" s="387" t="s">
        <v>46</v>
      </c>
      <c r="D43" s="387">
        <v>2</v>
      </c>
      <c r="E43" s="388" t="s">
        <v>335</v>
      </c>
      <c r="F43" s="357" t="s">
        <v>402</v>
      </c>
      <c r="G43" s="358">
        <f>G44+G45</f>
        <v>200000</v>
      </c>
      <c r="H43" s="358">
        <f aca="true" t="shared" si="9" ref="H43:T43">H44+H45</f>
        <v>200000</v>
      </c>
      <c r="I43" s="358">
        <f t="shared" si="9"/>
        <v>200000</v>
      </c>
      <c r="J43" s="358">
        <f t="shared" si="9"/>
        <v>0</v>
      </c>
      <c r="K43" s="358">
        <f t="shared" si="9"/>
        <v>0</v>
      </c>
      <c r="L43" s="358">
        <f t="shared" si="9"/>
        <v>0</v>
      </c>
      <c r="M43" s="358">
        <f t="shared" si="9"/>
        <v>0</v>
      </c>
      <c r="N43" s="358">
        <f t="shared" si="9"/>
        <v>0</v>
      </c>
      <c r="O43" s="358">
        <f t="shared" si="9"/>
        <v>0</v>
      </c>
      <c r="P43" s="358">
        <f t="shared" si="9"/>
        <v>0</v>
      </c>
      <c r="Q43" s="358">
        <f t="shared" si="9"/>
        <v>0</v>
      </c>
      <c r="R43" s="358">
        <f t="shared" si="9"/>
        <v>0</v>
      </c>
      <c r="S43" s="358">
        <f t="shared" si="9"/>
        <v>0</v>
      </c>
      <c r="T43" s="358">
        <f t="shared" si="9"/>
        <v>0</v>
      </c>
      <c r="U43" s="331">
        <f t="shared" si="1"/>
        <v>0</v>
      </c>
    </row>
    <row r="44" spans="1:21" s="321" customFormat="1" ht="18" customHeight="1" hidden="1" thickBot="1">
      <c r="A44" s="480"/>
      <c r="B44" s="391"/>
      <c r="C44" s="390"/>
      <c r="D44" s="390"/>
      <c r="E44" s="390" t="s">
        <v>336</v>
      </c>
      <c r="F44" s="361" t="s">
        <v>266</v>
      </c>
      <c r="G44" s="364"/>
      <c r="H44" s="364"/>
      <c r="I44" s="364"/>
      <c r="J44" s="364"/>
      <c r="K44" s="364"/>
      <c r="L44" s="361">
        <f>J44-K44</f>
        <v>0</v>
      </c>
      <c r="M44" s="364"/>
      <c r="N44" s="364"/>
      <c r="O44" s="369">
        <f>M44-N44</f>
        <v>0</v>
      </c>
      <c r="P44" s="364"/>
      <c r="Q44" s="364"/>
      <c r="R44" s="361">
        <f>P44-Q44</f>
        <v>0</v>
      </c>
      <c r="S44" s="365"/>
      <c r="T44" s="361"/>
      <c r="U44" s="331">
        <f t="shared" si="1"/>
        <v>0</v>
      </c>
    </row>
    <row r="45" spans="1:21" s="321" customFormat="1" ht="18" customHeight="1" thickBot="1">
      <c r="A45" s="480"/>
      <c r="B45" s="389"/>
      <c r="C45" s="390"/>
      <c r="D45" s="390"/>
      <c r="E45" s="390" t="s">
        <v>337</v>
      </c>
      <c r="F45" s="362" t="s">
        <v>317</v>
      </c>
      <c r="G45" s="363">
        <v>200000</v>
      </c>
      <c r="H45" s="363">
        <v>200000</v>
      </c>
      <c r="I45" s="363">
        <v>200000</v>
      </c>
      <c r="J45" s="364"/>
      <c r="K45" s="364"/>
      <c r="L45" s="353">
        <f>J45-K45</f>
        <v>0</v>
      </c>
      <c r="M45" s="370"/>
      <c r="N45" s="364"/>
      <c r="O45" s="369">
        <f>M45-N45</f>
        <v>0</v>
      </c>
      <c r="P45" s="360"/>
      <c r="Q45" s="364"/>
      <c r="R45" s="361">
        <f>P45-Q45</f>
        <v>0</v>
      </c>
      <c r="S45" s="365"/>
      <c r="T45" s="371">
        <f>K45</f>
        <v>0</v>
      </c>
      <c r="U45" s="331">
        <f t="shared" si="1"/>
        <v>0</v>
      </c>
    </row>
    <row r="46" spans="1:21" s="321" customFormat="1" ht="18" customHeight="1" thickBot="1">
      <c r="A46" s="480"/>
      <c r="B46" s="386" t="s">
        <v>310</v>
      </c>
      <c r="C46" s="387" t="s">
        <v>46</v>
      </c>
      <c r="D46" s="387">
        <v>2</v>
      </c>
      <c r="E46" s="388" t="s">
        <v>296</v>
      </c>
      <c r="F46" s="357" t="s">
        <v>297</v>
      </c>
      <c r="G46" s="358">
        <f aca="true" t="shared" si="10" ref="G46:T46">SUM(G47:G49)</f>
        <v>130000</v>
      </c>
      <c r="H46" s="358">
        <f t="shared" si="10"/>
        <v>130000</v>
      </c>
      <c r="I46" s="358">
        <f t="shared" si="10"/>
        <v>130000</v>
      </c>
      <c r="J46" s="358">
        <f t="shared" si="10"/>
        <v>0</v>
      </c>
      <c r="K46" s="358">
        <f t="shared" si="10"/>
        <v>0</v>
      </c>
      <c r="L46" s="358">
        <f t="shared" si="10"/>
        <v>0</v>
      </c>
      <c r="M46" s="358">
        <f t="shared" si="10"/>
        <v>0</v>
      </c>
      <c r="N46" s="358">
        <f t="shared" si="10"/>
        <v>0</v>
      </c>
      <c r="O46" s="358">
        <f t="shared" si="10"/>
        <v>0</v>
      </c>
      <c r="P46" s="358">
        <f t="shared" si="10"/>
        <v>0</v>
      </c>
      <c r="Q46" s="358">
        <f t="shared" si="10"/>
        <v>0</v>
      </c>
      <c r="R46" s="358">
        <f t="shared" si="10"/>
        <v>0</v>
      </c>
      <c r="S46" s="358">
        <f t="shared" si="10"/>
        <v>0</v>
      </c>
      <c r="T46" s="358">
        <f t="shared" si="10"/>
        <v>0</v>
      </c>
      <c r="U46" s="331">
        <f t="shared" si="1"/>
        <v>0</v>
      </c>
    </row>
    <row r="47" spans="1:21" s="321" customFormat="1" ht="18" customHeight="1" thickBot="1">
      <c r="A47" s="480"/>
      <c r="B47" s="384" t="s">
        <v>310</v>
      </c>
      <c r="C47" s="385" t="s">
        <v>46</v>
      </c>
      <c r="D47" s="385">
        <v>2</v>
      </c>
      <c r="E47" s="385" t="s">
        <v>324</v>
      </c>
      <c r="F47" s="350" t="s">
        <v>276</v>
      </c>
      <c r="G47" s="372">
        <v>50000</v>
      </c>
      <c r="H47" s="372">
        <v>50000</v>
      </c>
      <c r="I47" s="372">
        <v>50000</v>
      </c>
      <c r="J47" s="373"/>
      <c r="K47" s="372"/>
      <c r="L47" s="353">
        <f>J47-K47</f>
        <v>0</v>
      </c>
      <c r="M47" s="359"/>
      <c r="N47" s="372"/>
      <c r="O47" s="353">
        <f>M47-N47</f>
        <v>0</v>
      </c>
      <c r="P47" s="359"/>
      <c r="Q47" s="372"/>
      <c r="R47" s="374">
        <f>P47-Q47</f>
        <v>0</v>
      </c>
      <c r="S47" s="374"/>
      <c r="T47" s="374">
        <f>K47+N47+Q47</f>
        <v>0</v>
      </c>
      <c r="U47" s="331">
        <f t="shared" si="1"/>
        <v>0</v>
      </c>
    </row>
    <row r="48" spans="1:21" s="321" customFormat="1" ht="18" customHeight="1" thickBot="1">
      <c r="A48" s="480"/>
      <c r="B48" s="384" t="s">
        <v>310</v>
      </c>
      <c r="C48" s="383" t="s">
        <v>46</v>
      </c>
      <c r="D48" s="383">
        <v>2</v>
      </c>
      <c r="E48" s="383" t="s">
        <v>325</v>
      </c>
      <c r="F48" s="355" t="s">
        <v>277</v>
      </c>
      <c r="G48" s="351">
        <v>50000</v>
      </c>
      <c r="H48" s="351">
        <v>50000</v>
      </c>
      <c r="I48" s="351">
        <v>50000</v>
      </c>
      <c r="J48" s="352"/>
      <c r="K48" s="352"/>
      <c r="L48" s="353">
        <f>J48-K48</f>
        <v>0</v>
      </c>
      <c r="M48" s="351"/>
      <c r="N48" s="352"/>
      <c r="O48" s="353">
        <f>M48-N48</f>
        <v>0</v>
      </c>
      <c r="P48" s="351"/>
      <c r="Q48" s="352"/>
      <c r="R48" s="356">
        <f>P48-Q48</f>
        <v>0</v>
      </c>
      <c r="S48" s="356"/>
      <c r="T48" s="356">
        <f>K48+N48+Q48</f>
        <v>0</v>
      </c>
      <c r="U48" s="331">
        <f t="shared" si="1"/>
        <v>0</v>
      </c>
    </row>
    <row r="49" spans="1:21" s="321" customFormat="1" ht="18" customHeight="1" thickBot="1">
      <c r="A49" s="481"/>
      <c r="B49" s="392" t="s">
        <v>310</v>
      </c>
      <c r="C49" s="393" t="s">
        <v>46</v>
      </c>
      <c r="D49" s="393">
        <v>2</v>
      </c>
      <c r="E49" s="393" t="s">
        <v>298</v>
      </c>
      <c r="F49" s="375" t="s">
        <v>264</v>
      </c>
      <c r="G49" s="360">
        <v>30000</v>
      </c>
      <c r="H49" s="360">
        <v>30000</v>
      </c>
      <c r="I49" s="360">
        <v>30000</v>
      </c>
      <c r="J49" s="367"/>
      <c r="K49" s="367"/>
      <c r="L49" s="376">
        <f>J49-K49</f>
        <v>0</v>
      </c>
      <c r="M49" s="360"/>
      <c r="N49" s="367"/>
      <c r="O49" s="376">
        <f>M49-N49</f>
        <v>0</v>
      </c>
      <c r="P49" s="360"/>
      <c r="Q49" s="367"/>
      <c r="R49" s="377">
        <f>P49-Q49</f>
        <v>0</v>
      </c>
      <c r="S49" s="377"/>
      <c r="T49" s="377">
        <f>K49+N49+Q49</f>
        <v>0</v>
      </c>
      <c r="U49" s="331">
        <f t="shared" si="1"/>
        <v>0</v>
      </c>
    </row>
    <row r="50" spans="1:19" ht="27" customHeight="1" thickBot="1">
      <c r="A50" s="313" t="s">
        <v>378</v>
      </c>
      <c r="B50" s="307"/>
      <c r="C50" s="307"/>
      <c r="D50" s="307"/>
      <c r="E50" s="307"/>
      <c r="F50" s="308"/>
      <c r="G50" s="309"/>
      <c r="H50" s="310"/>
      <c r="I50" s="310"/>
      <c r="J50" s="310"/>
      <c r="K50" s="311"/>
      <c r="L50" s="311"/>
      <c r="M50" s="310"/>
      <c r="N50" s="311"/>
      <c r="O50" s="310"/>
      <c r="P50" s="310"/>
      <c r="Q50" s="311"/>
      <c r="R50" s="310"/>
      <c r="S50" s="312"/>
    </row>
    <row r="51" spans="1:19" ht="26.25" customHeight="1">
      <c r="A51" s="314" t="s">
        <v>378</v>
      </c>
      <c r="B51" s="301"/>
      <c r="C51" s="301"/>
      <c r="D51" s="301"/>
      <c r="E51" s="301"/>
      <c r="F51" s="302"/>
      <c r="G51" s="303"/>
      <c r="H51" s="304"/>
      <c r="I51" s="304"/>
      <c r="J51" s="304"/>
      <c r="K51" s="305"/>
      <c r="L51" s="305"/>
      <c r="M51" s="304"/>
      <c r="N51" s="305"/>
      <c r="O51" s="304"/>
      <c r="P51" s="304"/>
      <c r="Q51" s="305"/>
      <c r="R51" s="304"/>
      <c r="S51" s="306"/>
    </row>
    <row r="52" spans="1:19" ht="27" customHeight="1">
      <c r="A52" s="314" t="s">
        <v>378</v>
      </c>
      <c r="B52" s="301"/>
      <c r="C52" s="301"/>
      <c r="D52" s="301"/>
      <c r="E52" s="301"/>
      <c r="F52" s="302"/>
      <c r="G52" s="303"/>
      <c r="H52" s="304"/>
      <c r="I52" s="304"/>
      <c r="J52" s="304"/>
      <c r="K52" s="305"/>
      <c r="L52" s="305"/>
      <c r="M52" s="304"/>
      <c r="N52" s="305"/>
      <c r="O52" s="304"/>
      <c r="P52" s="304"/>
      <c r="Q52" s="305"/>
      <c r="R52" s="304"/>
      <c r="S52" s="306"/>
    </row>
    <row r="53" spans="1:19" ht="35.25" customHeight="1">
      <c r="A53" s="314" t="s">
        <v>378</v>
      </c>
      <c r="B53" s="301"/>
      <c r="C53" s="301"/>
      <c r="D53" s="301"/>
      <c r="E53" s="301"/>
      <c r="F53" s="302"/>
      <c r="G53" s="303"/>
      <c r="H53" s="304"/>
      <c r="I53" s="304"/>
      <c r="J53" s="304"/>
      <c r="K53" s="305"/>
      <c r="L53" s="305"/>
      <c r="M53" s="304"/>
      <c r="N53" s="305"/>
      <c r="O53" s="304"/>
      <c r="P53" s="304"/>
      <c r="Q53" s="305"/>
      <c r="R53" s="304"/>
      <c r="S53" s="306"/>
    </row>
    <row r="54" spans="1:19" ht="14.25">
      <c r="A54" s="296"/>
      <c r="B54" s="297"/>
      <c r="C54" s="297"/>
      <c r="D54" s="297"/>
      <c r="E54" s="297"/>
      <c r="F54" s="2"/>
      <c r="G54" s="298"/>
      <c r="H54" s="219"/>
      <c r="I54" s="219"/>
      <c r="J54" s="219"/>
      <c r="K54" s="299"/>
      <c r="L54" s="299"/>
      <c r="M54" s="219"/>
      <c r="N54" s="299"/>
      <c r="O54" s="219"/>
      <c r="P54" s="219"/>
      <c r="Q54" s="299"/>
      <c r="R54" s="219"/>
      <c r="S54" s="300"/>
    </row>
    <row r="55" spans="1:19" ht="24.75" customHeight="1">
      <c r="A55" s="1"/>
      <c r="B55" s="2"/>
      <c r="C55" s="2"/>
      <c r="D55" s="2"/>
      <c r="E55" s="2"/>
      <c r="F55" s="2"/>
      <c r="G55" s="219"/>
      <c r="H55" s="219"/>
      <c r="I55" s="219"/>
      <c r="J55" s="219"/>
      <c r="K55" s="219"/>
      <c r="L55" s="219"/>
      <c r="M55" s="219"/>
      <c r="N55" s="219"/>
      <c r="O55" s="219"/>
      <c r="P55" s="219"/>
      <c r="Q55" s="219"/>
      <c r="R55" s="219"/>
      <c r="S55" s="220"/>
    </row>
    <row r="56" spans="1:19" ht="33.75" customHeight="1">
      <c r="A56" s="315" t="s">
        <v>379</v>
      </c>
      <c r="B56" s="316"/>
      <c r="C56" s="316"/>
      <c r="D56" s="316"/>
      <c r="E56" s="316"/>
      <c r="F56" s="316"/>
      <c r="G56" s="317"/>
      <c r="H56" s="317"/>
      <c r="I56" s="219"/>
      <c r="J56" s="219"/>
      <c r="K56" s="219"/>
      <c r="L56" s="219"/>
      <c r="M56" s="219"/>
      <c r="N56" s="219"/>
      <c r="O56" s="219"/>
      <c r="P56" s="219"/>
      <c r="Q56" s="219"/>
      <c r="R56" s="219"/>
      <c r="S56" s="219"/>
    </row>
    <row r="57" spans="1:19" ht="14.25">
      <c r="A57" s="2"/>
      <c r="B57" s="2"/>
      <c r="C57" s="2"/>
      <c r="D57" s="2"/>
      <c r="E57" s="2"/>
      <c r="F57" s="2"/>
      <c r="G57" s="219"/>
      <c r="H57" s="219"/>
      <c r="I57" s="219"/>
      <c r="J57" s="219"/>
      <c r="K57" s="219"/>
      <c r="L57" s="219"/>
      <c r="M57" s="219"/>
      <c r="N57" s="219"/>
      <c r="O57" s="219"/>
      <c r="P57" s="219"/>
      <c r="Q57" s="219"/>
      <c r="R57" s="219"/>
      <c r="S57" s="219"/>
    </row>
    <row r="58" spans="1:19" ht="14.25">
      <c r="A58" s="2"/>
      <c r="B58" s="2"/>
      <c r="C58" s="2"/>
      <c r="D58" s="2"/>
      <c r="E58" s="2"/>
      <c r="F58" s="2"/>
      <c r="G58" s="219"/>
      <c r="H58" s="219"/>
      <c r="I58" s="219"/>
      <c r="J58" s="219"/>
      <c r="K58" s="219"/>
      <c r="L58" s="219"/>
      <c r="M58" s="219"/>
      <c r="N58" s="219"/>
      <c r="O58" s="219"/>
      <c r="P58" s="219"/>
      <c r="Q58" s="219"/>
      <c r="R58" s="219"/>
      <c r="S58" s="219"/>
    </row>
    <row r="59" spans="1:19" ht="13.5" thickBot="1">
      <c r="A59" s="282"/>
      <c r="B59" s="282"/>
      <c r="C59" s="282"/>
      <c r="D59" s="282"/>
      <c r="E59" s="282"/>
      <c r="F59" s="282"/>
      <c r="G59" s="283"/>
      <c r="H59" s="283"/>
      <c r="I59" s="283"/>
      <c r="J59" s="283"/>
      <c r="K59" s="283"/>
      <c r="L59" s="283"/>
      <c r="M59" s="283"/>
      <c r="N59" s="283"/>
      <c r="O59" s="283"/>
      <c r="P59" s="283"/>
      <c r="Q59" s="283"/>
      <c r="R59" s="283"/>
      <c r="S59" s="283"/>
    </row>
    <row r="60" spans="1:24" ht="27" customHeight="1" thickBot="1">
      <c r="A60" s="460" t="s">
        <v>447</v>
      </c>
      <c r="B60" s="461"/>
      <c r="C60" s="461"/>
      <c r="D60" s="461"/>
      <c r="E60" s="461"/>
      <c r="F60" s="461"/>
      <c r="G60" s="461"/>
      <c r="H60" s="461"/>
      <c r="I60" s="461"/>
      <c r="J60" s="461"/>
      <c r="K60" s="461"/>
      <c r="L60" s="461"/>
      <c r="M60" s="461"/>
      <c r="N60" s="461"/>
      <c r="O60" s="461"/>
      <c r="P60" s="461"/>
      <c r="Q60" s="461"/>
      <c r="R60" s="461"/>
      <c r="S60" s="461"/>
      <c r="T60" s="461"/>
      <c r="U60" s="461"/>
      <c r="V60" s="461"/>
      <c r="W60" s="461"/>
      <c r="X60" s="462"/>
    </row>
    <row r="61" spans="1:19" ht="12.75">
      <c r="A61" s="284"/>
      <c r="B61" s="282"/>
      <c r="C61" s="282"/>
      <c r="D61" s="282"/>
      <c r="E61" s="282"/>
      <c r="F61" s="282"/>
      <c r="G61" s="283"/>
      <c r="H61" s="283"/>
      <c r="I61" s="283"/>
      <c r="J61" s="283"/>
      <c r="K61" s="283"/>
      <c r="L61" s="283"/>
      <c r="M61" s="283"/>
      <c r="N61" s="283"/>
      <c r="O61" s="283"/>
      <c r="P61" s="283"/>
      <c r="Q61" s="283"/>
      <c r="R61" s="283"/>
      <c r="S61" s="283"/>
    </row>
    <row r="62" spans="1:28" ht="18.75" thickBot="1">
      <c r="A62" s="394" t="s">
        <v>405</v>
      </c>
      <c r="B62" s="394" t="s">
        <v>406</v>
      </c>
      <c r="C62" s="394"/>
      <c r="D62" s="394"/>
      <c r="E62" s="394"/>
      <c r="F62" s="394"/>
      <c r="G62" s="394"/>
      <c r="H62" s="394"/>
      <c r="I62" s="394"/>
      <c r="J62" s="394"/>
      <c r="K62" s="394"/>
      <c r="L62" s="394"/>
      <c r="M62" s="394"/>
      <c r="N62" s="394"/>
      <c r="O62" s="394"/>
      <c r="P62" s="394"/>
      <c r="Q62" s="394"/>
      <c r="R62" s="394"/>
      <c r="S62" s="394"/>
      <c r="T62" s="394"/>
      <c r="U62" s="394"/>
      <c r="V62" s="394"/>
      <c r="W62" s="395">
        <v>44020</v>
      </c>
      <c r="X62" s="488"/>
      <c r="Y62" s="488"/>
      <c r="Z62" s="396"/>
      <c r="AA62" s="396"/>
      <c r="AB62" s="396"/>
    </row>
    <row r="63" spans="1:28" ht="21.75" thickBot="1">
      <c r="A63" s="397"/>
      <c r="B63" s="292"/>
      <c r="C63" s="292"/>
      <c r="D63" s="398"/>
      <c r="E63" s="293"/>
      <c r="F63" s="292"/>
      <c r="G63" s="502" t="s">
        <v>382</v>
      </c>
      <c r="H63" s="503"/>
      <c r="I63" s="503"/>
      <c r="J63" s="503"/>
      <c r="K63" s="503"/>
      <c r="L63" s="503"/>
      <c r="M63" s="503"/>
      <c r="N63" s="503"/>
      <c r="O63" s="503"/>
      <c r="P63" s="504"/>
      <c r="Q63" s="492" t="s">
        <v>338</v>
      </c>
      <c r="R63" s="493"/>
      <c r="S63" s="494"/>
      <c r="T63" s="492" t="s">
        <v>365</v>
      </c>
      <c r="U63" s="493"/>
      <c r="V63" s="494"/>
      <c r="W63" s="492" t="s">
        <v>407</v>
      </c>
      <c r="X63" s="493"/>
      <c r="Y63" s="494"/>
      <c r="Z63" s="495" t="s">
        <v>408</v>
      </c>
      <c r="AA63" s="495"/>
      <c r="AB63" s="496"/>
    </row>
    <row r="64" spans="1:28" ht="83.25" thickBot="1">
      <c r="A64" s="399" t="s">
        <v>89</v>
      </c>
      <c r="B64" s="422" t="s">
        <v>90</v>
      </c>
      <c r="C64" s="422" t="s">
        <v>332</v>
      </c>
      <c r="D64" s="423" t="s">
        <v>66</v>
      </c>
      <c r="E64" s="399" t="s">
        <v>373</v>
      </c>
      <c r="F64" s="422" t="s">
        <v>409</v>
      </c>
      <c r="G64" s="424" t="s">
        <v>410</v>
      </c>
      <c r="H64" s="424" t="s">
        <v>374</v>
      </c>
      <c r="I64" s="424" t="s">
        <v>375</v>
      </c>
      <c r="J64" s="425" t="s">
        <v>376</v>
      </c>
      <c r="K64" s="426" t="s">
        <v>411</v>
      </c>
      <c r="L64" s="427" t="s">
        <v>412</v>
      </c>
      <c r="M64" s="424" t="s">
        <v>413</v>
      </c>
      <c r="N64" s="424" t="s">
        <v>414</v>
      </c>
      <c r="O64" s="400" t="s">
        <v>415</v>
      </c>
      <c r="P64" s="401" t="s">
        <v>416</v>
      </c>
      <c r="Q64" s="294" t="s">
        <v>417</v>
      </c>
      <c r="R64" s="295" t="s">
        <v>339</v>
      </c>
      <c r="S64" s="294" t="s">
        <v>340</v>
      </c>
      <c r="T64" s="402" t="s">
        <v>367</v>
      </c>
      <c r="U64" s="295" t="s">
        <v>366</v>
      </c>
      <c r="V64" s="428" t="s">
        <v>340</v>
      </c>
      <c r="W64" s="403" t="s">
        <v>418</v>
      </c>
      <c r="X64" s="295" t="s">
        <v>391</v>
      </c>
      <c r="Y64" s="403" t="s">
        <v>419</v>
      </c>
      <c r="Z64" s="429" t="s">
        <v>420</v>
      </c>
      <c r="AA64" s="430" t="s">
        <v>421</v>
      </c>
      <c r="AB64" s="430" t="s">
        <v>422</v>
      </c>
    </row>
    <row r="65" spans="1:28" ht="156" thickBot="1">
      <c r="A65" s="431" t="s">
        <v>423</v>
      </c>
      <c r="B65" s="414" t="s">
        <v>426</v>
      </c>
      <c r="C65" s="415" t="s">
        <v>424</v>
      </c>
      <c r="D65" s="416" t="s">
        <v>16</v>
      </c>
      <c r="E65" s="417" t="s">
        <v>377</v>
      </c>
      <c r="F65" s="404">
        <v>18479000</v>
      </c>
      <c r="G65" s="405">
        <v>3000000</v>
      </c>
      <c r="H65" s="405"/>
      <c r="I65" s="405"/>
      <c r="J65" s="418">
        <f>G65+H65-I65</f>
        <v>3000000</v>
      </c>
      <c r="K65" s="418">
        <v>3000000</v>
      </c>
      <c r="L65" s="419"/>
      <c r="M65" s="406">
        <f>J65-K65</f>
        <v>0</v>
      </c>
      <c r="N65" s="444">
        <f>J65-L65</f>
        <v>3000000</v>
      </c>
      <c r="O65" s="420">
        <v>2987000</v>
      </c>
      <c r="P65" s="420">
        <v>3143000</v>
      </c>
      <c r="Q65" s="421"/>
      <c r="R65" s="775">
        <v>2987000</v>
      </c>
      <c r="S65" s="407"/>
      <c r="T65" s="421"/>
      <c r="U65" s="775">
        <v>3143000</v>
      </c>
      <c r="V65" s="408"/>
      <c r="W65" s="421"/>
      <c r="X65" s="775">
        <v>3143000</v>
      </c>
      <c r="Y65" s="408"/>
      <c r="Z65" s="408">
        <f>Q65+T65+W65</f>
        <v>0</v>
      </c>
      <c r="AA65" s="408">
        <f>R65+U65+X65</f>
        <v>9273000</v>
      </c>
      <c r="AB65" s="442">
        <f>Z65-AA65</f>
        <v>-9273000</v>
      </c>
    </row>
    <row r="66" spans="1:28" ht="19.5" thickBot="1">
      <c r="A66" s="497" t="s">
        <v>425</v>
      </c>
      <c r="B66" s="498"/>
      <c r="C66" s="409"/>
      <c r="D66" s="410"/>
      <c r="E66" s="411"/>
      <c r="F66" s="412">
        <f aca="true" t="shared" si="11" ref="F66:AB66">F65</f>
        <v>18479000</v>
      </c>
      <c r="G66" s="413">
        <f t="shared" si="11"/>
        <v>3000000</v>
      </c>
      <c r="H66" s="413">
        <f t="shared" si="11"/>
        <v>0</v>
      </c>
      <c r="I66" s="413">
        <f t="shared" si="11"/>
        <v>0</v>
      </c>
      <c r="J66" s="413">
        <f>G66+H66-I66</f>
        <v>3000000</v>
      </c>
      <c r="K66" s="413">
        <f t="shared" si="11"/>
        <v>3000000</v>
      </c>
      <c r="L66" s="413">
        <f t="shared" si="11"/>
        <v>0</v>
      </c>
      <c r="M66" s="413">
        <f t="shared" si="11"/>
        <v>0</v>
      </c>
      <c r="N66" s="413">
        <f t="shared" si="11"/>
        <v>3000000</v>
      </c>
      <c r="O66" s="413">
        <f t="shared" si="11"/>
        <v>2987000</v>
      </c>
      <c r="P66" s="413">
        <f t="shared" si="11"/>
        <v>3143000</v>
      </c>
      <c r="Q66" s="413">
        <f t="shared" si="11"/>
        <v>0</v>
      </c>
      <c r="R66" s="413">
        <f t="shared" si="11"/>
        <v>2987000</v>
      </c>
      <c r="S66" s="413">
        <f t="shared" si="11"/>
        <v>0</v>
      </c>
      <c r="T66" s="413">
        <f t="shared" si="11"/>
        <v>0</v>
      </c>
      <c r="U66" s="413">
        <f t="shared" si="11"/>
        <v>3143000</v>
      </c>
      <c r="V66" s="413">
        <f t="shared" si="11"/>
        <v>0</v>
      </c>
      <c r="W66" s="413">
        <f t="shared" si="11"/>
        <v>0</v>
      </c>
      <c r="X66" s="413">
        <f t="shared" si="11"/>
        <v>3143000</v>
      </c>
      <c r="Y66" s="413">
        <f t="shared" si="11"/>
        <v>0</v>
      </c>
      <c r="Z66" s="413">
        <f t="shared" si="11"/>
        <v>0</v>
      </c>
      <c r="AA66" s="413">
        <f t="shared" si="11"/>
        <v>9273000</v>
      </c>
      <c r="AB66" s="413">
        <f t="shared" si="11"/>
        <v>-9273000</v>
      </c>
    </row>
    <row r="67" spans="1:19" ht="13.5" thickBot="1">
      <c r="A67" s="284"/>
      <c r="B67" s="282"/>
      <c r="C67" s="282"/>
      <c r="D67" s="282"/>
      <c r="E67" s="282"/>
      <c r="F67" s="282"/>
      <c r="G67" s="283"/>
      <c r="H67" s="283"/>
      <c r="I67" s="283"/>
      <c r="J67" s="283"/>
      <c r="K67" s="283"/>
      <c r="L67" s="283"/>
      <c r="M67" s="283"/>
      <c r="N67" s="283"/>
      <c r="O67" s="283"/>
      <c r="P67" s="283"/>
      <c r="Q67" s="283"/>
      <c r="R67" s="283"/>
      <c r="S67" s="283"/>
    </row>
    <row r="68" spans="1:28" ht="27.75" customHeight="1" thickBot="1">
      <c r="A68" s="499" t="s">
        <v>380</v>
      </c>
      <c r="B68" s="500"/>
      <c r="C68" s="432"/>
      <c r="D68" s="433"/>
      <c r="E68" s="434"/>
      <c r="F68" s="435"/>
      <c r="G68" s="436"/>
      <c r="H68" s="436"/>
      <c r="I68" s="436"/>
      <c r="J68" s="437">
        <f>G68+H68-I68</f>
        <v>0</v>
      </c>
      <c r="K68" s="437"/>
      <c r="L68" s="438"/>
      <c r="M68" s="439">
        <f>J68-K68</f>
        <v>0</v>
      </c>
      <c r="N68" s="445"/>
      <c r="O68" s="440"/>
      <c r="P68" s="440"/>
      <c r="Q68" s="441"/>
      <c r="R68" s="295"/>
      <c r="S68" s="442"/>
      <c r="T68" s="441"/>
      <c r="U68" s="295"/>
      <c r="V68" s="443"/>
      <c r="W68" s="441"/>
      <c r="X68" s="295"/>
      <c r="Y68" s="443"/>
      <c r="Z68" s="443">
        <f aca="true" t="shared" si="12" ref="Z68:AA71">Q68+T68+W68</f>
        <v>0</v>
      </c>
      <c r="AA68" s="443">
        <f t="shared" si="12"/>
        <v>0</v>
      </c>
      <c r="AB68" s="442">
        <f>Z68-AA68</f>
        <v>0</v>
      </c>
    </row>
    <row r="69" spans="1:28" ht="24.75" customHeight="1" thickBot="1">
      <c r="A69" s="501" t="s">
        <v>380</v>
      </c>
      <c r="B69" s="501"/>
      <c r="C69" s="432"/>
      <c r="D69" s="433"/>
      <c r="E69" s="434"/>
      <c r="F69" s="435"/>
      <c r="G69" s="436"/>
      <c r="H69" s="436"/>
      <c r="I69" s="436"/>
      <c r="J69" s="437">
        <f>G69+H69-I69</f>
        <v>0</v>
      </c>
      <c r="K69" s="437"/>
      <c r="L69" s="438"/>
      <c r="M69" s="439">
        <f>J69-K69</f>
        <v>0</v>
      </c>
      <c r="N69" s="445"/>
      <c r="O69" s="440"/>
      <c r="P69" s="440"/>
      <c r="Q69" s="441"/>
      <c r="R69" s="295"/>
      <c r="S69" s="442"/>
      <c r="T69" s="441"/>
      <c r="U69" s="295"/>
      <c r="V69" s="443"/>
      <c r="W69" s="441"/>
      <c r="X69" s="295"/>
      <c r="Y69" s="443"/>
      <c r="Z69" s="443">
        <f t="shared" si="12"/>
        <v>0</v>
      </c>
      <c r="AA69" s="443">
        <f t="shared" si="12"/>
        <v>0</v>
      </c>
      <c r="AB69" s="442">
        <f>Z69-AA69</f>
        <v>0</v>
      </c>
    </row>
    <row r="70" spans="1:28" ht="24.75" customHeight="1" thickBot="1">
      <c r="A70" s="491" t="s">
        <v>380</v>
      </c>
      <c r="B70" s="491"/>
      <c r="C70" s="432"/>
      <c r="D70" s="433"/>
      <c r="E70" s="434"/>
      <c r="F70" s="435"/>
      <c r="G70" s="436"/>
      <c r="H70" s="436"/>
      <c r="I70" s="436"/>
      <c r="J70" s="437">
        <f>G70+H70-I70</f>
        <v>0</v>
      </c>
      <c r="K70" s="437"/>
      <c r="L70" s="438"/>
      <c r="M70" s="439">
        <f>J70-K70</f>
        <v>0</v>
      </c>
      <c r="N70" s="445"/>
      <c r="O70" s="440"/>
      <c r="P70" s="440"/>
      <c r="Q70" s="441"/>
      <c r="R70" s="295"/>
      <c r="S70" s="442"/>
      <c r="T70" s="441"/>
      <c r="U70" s="295"/>
      <c r="V70" s="443"/>
      <c r="W70" s="441"/>
      <c r="X70" s="295"/>
      <c r="Y70" s="443"/>
      <c r="Z70" s="443">
        <f t="shared" si="12"/>
        <v>0</v>
      </c>
      <c r="AA70" s="443">
        <f t="shared" si="12"/>
        <v>0</v>
      </c>
      <c r="AB70" s="442">
        <f>Z70-AA70</f>
        <v>0</v>
      </c>
    </row>
    <row r="71" spans="1:28" ht="24.75" customHeight="1" thickBot="1">
      <c r="A71" s="491" t="s">
        <v>380</v>
      </c>
      <c r="B71" s="491"/>
      <c r="C71" s="432"/>
      <c r="D71" s="433"/>
      <c r="E71" s="434"/>
      <c r="F71" s="435"/>
      <c r="G71" s="436"/>
      <c r="H71" s="436"/>
      <c r="I71" s="436"/>
      <c r="J71" s="437">
        <f>G71+H71-I71</f>
        <v>0</v>
      </c>
      <c r="K71" s="437"/>
      <c r="L71" s="438"/>
      <c r="M71" s="439">
        <f>J71-K71</f>
        <v>0</v>
      </c>
      <c r="N71" s="445"/>
      <c r="O71" s="440"/>
      <c r="P71" s="440"/>
      <c r="Q71" s="441"/>
      <c r="R71" s="295"/>
      <c r="S71" s="442"/>
      <c r="T71" s="441"/>
      <c r="U71" s="295"/>
      <c r="V71" s="443"/>
      <c r="W71" s="441"/>
      <c r="X71" s="295"/>
      <c r="Y71" s="443"/>
      <c r="Z71" s="443">
        <f t="shared" si="12"/>
        <v>0</v>
      </c>
      <c r="AA71" s="443">
        <f t="shared" si="12"/>
        <v>0</v>
      </c>
      <c r="AB71" s="442">
        <f>Z71-AA71</f>
        <v>0</v>
      </c>
    </row>
    <row r="72" spans="1:28" ht="33.75" customHeight="1" thickBot="1">
      <c r="A72" s="448" t="s">
        <v>88</v>
      </c>
      <c r="B72" s="449"/>
      <c r="C72" s="449"/>
      <c r="D72" s="449"/>
      <c r="E72" s="450"/>
      <c r="F72" s="318">
        <f>F68+F69</f>
        <v>0</v>
      </c>
      <c r="G72" s="318">
        <f aca="true" t="shared" si="13" ref="G72:AB72">G68+G69</f>
        <v>0</v>
      </c>
      <c r="H72" s="318">
        <f t="shared" si="13"/>
        <v>0</v>
      </c>
      <c r="I72" s="318">
        <f t="shared" si="13"/>
        <v>0</v>
      </c>
      <c r="J72" s="318">
        <f t="shared" si="13"/>
        <v>0</v>
      </c>
      <c r="K72" s="318">
        <f t="shared" si="13"/>
        <v>0</v>
      </c>
      <c r="L72" s="318">
        <f t="shared" si="13"/>
        <v>0</v>
      </c>
      <c r="M72" s="318">
        <f t="shared" si="13"/>
        <v>0</v>
      </c>
      <c r="N72" s="318">
        <f t="shared" si="13"/>
        <v>0</v>
      </c>
      <c r="O72" s="318">
        <f t="shared" si="13"/>
        <v>0</v>
      </c>
      <c r="P72" s="318">
        <f t="shared" si="13"/>
        <v>0</v>
      </c>
      <c r="Q72" s="318">
        <f t="shared" si="13"/>
        <v>0</v>
      </c>
      <c r="R72" s="318">
        <f t="shared" si="13"/>
        <v>0</v>
      </c>
      <c r="S72" s="318">
        <f t="shared" si="13"/>
        <v>0</v>
      </c>
      <c r="T72" s="318">
        <f t="shared" si="13"/>
        <v>0</v>
      </c>
      <c r="U72" s="318">
        <f t="shared" si="13"/>
        <v>0</v>
      </c>
      <c r="V72" s="318">
        <f t="shared" si="13"/>
        <v>0</v>
      </c>
      <c r="W72" s="318">
        <f t="shared" si="13"/>
        <v>0</v>
      </c>
      <c r="X72" s="318">
        <f t="shared" si="13"/>
        <v>0</v>
      </c>
      <c r="Y72" s="318">
        <f t="shared" si="13"/>
        <v>0</v>
      </c>
      <c r="Z72" s="318">
        <f t="shared" si="13"/>
        <v>0</v>
      </c>
      <c r="AA72" s="318">
        <f t="shared" si="13"/>
        <v>0</v>
      </c>
      <c r="AB72" s="318">
        <f t="shared" si="13"/>
        <v>0</v>
      </c>
    </row>
    <row r="73" spans="1:19" ht="12.75">
      <c r="A73" s="284"/>
      <c r="B73" s="282"/>
      <c r="C73" s="282"/>
      <c r="D73" s="282"/>
      <c r="E73" s="282"/>
      <c r="F73" s="282"/>
      <c r="G73" s="283"/>
      <c r="H73" s="283"/>
      <c r="I73" s="283"/>
      <c r="J73" s="283"/>
      <c r="K73" s="283"/>
      <c r="L73" s="283"/>
      <c r="M73" s="283"/>
      <c r="N73" s="283"/>
      <c r="O73" s="283"/>
      <c r="P73" s="283"/>
      <c r="Q73" s="283"/>
      <c r="R73" s="283"/>
      <c r="S73" s="283"/>
    </row>
    <row r="74" spans="1:19" ht="12.75">
      <c r="A74" s="284"/>
      <c r="B74" s="282"/>
      <c r="C74" s="282"/>
      <c r="D74" s="282"/>
      <c r="E74" s="282"/>
      <c r="F74" s="282"/>
      <c r="G74" s="283"/>
      <c r="H74" s="283"/>
      <c r="I74" s="283"/>
      <c r="J74" s="283"/>
      <c r="K74" s="283"/>
      <c r="L74" s="283"/>
      <c r="M74" s="283"/>
      <c r="N74" s="283"/>
      <c r="O74" s="283"/>
      <c r="P74" s="283"/>
      <c r="Q74" s="283"/>
      <c r="R74" s="283"/>
      <c r="S74" s="283"/>
    </row>
    <row r="75" spans="1:19" ht="12.75">
      <c r="A75" s="284"/>
      <c r="B75" s="282"/>
      <c r="C75" s="282"/>
      <c r="D75" s="282"/>
      <c r="E75" s="282"/>
      <c r="F75" s="282"/>
      <c r="G75" s="283"/>
      <c r="H75" s="283"/>
      <c r="I75" s="283"/>
      <c r="J75" s="283"/>
      <c r="K75" s="283"/>
      <c r="L75" s="283"/>
      <c r="M75" s="283"/>
      <c r="N75" s="283"/>
      <c r="O75" s="283"/>
      <c r="P75" s="283"/>
      <c r="Q75" s="283"/>
      <c r="R75" s="283"/>
      <c r="S75" s="283"/>
    </row>
    <row r="76" spans="1:19" ht="12.75">
      <c r="A76" s="284"/>
      <c r="B76" s="282"/>
      <c r="C76" s="282"/>
      <c r="D76" s="282"/>
      <c r="E76" s="282"/>
      <c r="F76" s="282"/>
      <c r="G76" s="283"/>
      <c r="H76" s="283"/>
      <c r="I76" s="283"/>
      <c r="J76" s="283"/>
      <c r="K76" s="283"/>
      <c r="L76" s="283"/>
      <c r="M76" s="283"/>
      <c r="N76" s="283"/>
      <c r="O76" s="283"/>
      <c r="P76" s="283"/>
      <c r="Q76" s="283"/>
      <c r="R76" s="283"/>
      <c r="S76" s="283"/>
    </row>
    <row r="77" spans="3:13" ht="15.75">
      <c r="C77" s="285" t="s">
        <v>326</v>
      </c>
      <c r="D77" s="286"/>
      <c r="E77" s="286"/>
      <c r="F77" s="286"/>
      <c r="G77" s="286"/>
      <c r="H77" s="286"/>
      <c r="I77" s="287"/>
      <c r="J77" s="287"/>
      <c r="K77" s="287"/>
      <c r="L77" s="289"/>
      <c r="M77" s="289"/>
    </row>
    <row r="78" spans="3:11" ht="15.75">
      <c r="C78" s="288" t="s">
        <v>327</v>
      </c>
      <c r="D78" s="288"/>
      <c r="E78" s="288"/>
      <c r="F78" s="288"/>
      <c r="G78" s="288"/>
      <c r="H78" s="288"/>
      <c r="I78" s="289"/>
      <c r="J78" s="289"/>
      <c r="K78" s="289"/>
    </row>
    <row r="79" spans="3:13" ht="15.75">
      <c r="C79" s="291" t="s">
        <v>372</v>
      </c>
      <c r="D79" s="291"/>
      <c r="E79" s="291"/>
      <c r="F79" s="291"/>
      <c r="G79" s="291"/>
      <c r="H79" s="291"/>
      <c r="I79" s="291"/>
      <c r="J79" s="291"/>
      <c r="K79" s="291"/>
      <c r="L79" s="291"/>
      <c r="M79" s="291"/>
    </row>
    <row r="80" ht="13.5" thickBot="1"/>
    <row r="81" spans="1:17" ht="26.25" thickBot="1">
      <c r="A81" s="460" t="s">
        <v>356</v>
      </c>
      <c r="B81" s="461"/>
      <c r="C81" s="461"/>
      <c r="D81" s="461"/>
      <c r="E81" s="461"/>
      <c r="F81" s="461"/>
      <c r="G81" s="461"/>
      <c r="H81" s="461"/>
      <c r="I81" s="461"/>
      <c r="J81" s="461"/>
      <c r="K81" s="461"/>
      <c r="L81" s="461"/>
      <c r="M81" s="461"/>
      <c r="N81" s="461"/>
      <c r="O81" s="461"/>
      <c r="P81" s="461"/>
      <c r="Q81" s="462"/>
    </row>
    <row r="82" spans="1:17" ht="30" customHeight="1">
      <c r="A82" s="463" t="s">
        <v>341</v>
      </c>
      <c r="B82" s="464"/>
      <c r="C82" s="464"/>
      <c r="D82" s="464"/>
      <c r="E82" s="464"/>
      <c r="F82" s="464"/>
      <c r="G82" s="464"/>
      <c r="H82" s="464"/>
      <c r="I82" s="464"/>
      <c r="J82" s="464"/>
      <c r="K82" s="464"/>
      <c r="L82" s="464"/>
      <c r="M82" s="464"/>
      <c r="N82" s="464"/>
      <c r="O82" s="464"/>
      <c r="P82" s="464"/>
      <c r="Q82" s="465"/>
    </row>
    <row r="83" spans="1:17" ht="30" customHeight="1">
      <c r="A83" s="451"/>
      <c r="B83" s="452"/>
      <c r="C83" s="452"/>
      <c r="D83" s="452"/>
      <c r="E83" s="452"/>
      <c r="F83" s="452"/>
      <c r="G83" s="452"/>
      <c r="H83" s="452"/>
      <c r="I83" s="452"/>
      <c r="J83" s="452"/>
      <c r="K83" s="452"/>
      <c r="L83" s="452"/>
      <c r="M83" s="452"/>
      <c r="N83" s="452"/>
      <c r="O83" s="452"/>
      <c r="P83" s="452"/>
      <c r="Q83" s="453"/>
    </row>
    <row r="84" spans="1:17" ht="30" customHeight="1">
      <c r="A84" s="454" t="s">
        <v>342</v>
      </c>
      <c r="B84" s="455"/>
      <c r="C84" s="455"/>
      <c r="D84" s="455"/>
      <c r="E84" s="455"/>
      <c r="F84" s="455"/>
      <c r="G84" s="455"/>
      <c r="H84" s="455"/>
      <c r="I84" s="455"/>
      <c r="J84" s="455"/>
      <c r="K84" s="455"/>
      <c r="L84" s="455"/>
      <c r="M84" s="455"/>
      <c r="N84" s="455"/>
      <c r="O84" s="455"/>
      <c r="P84" s="455"/>
      <c r="Q84" s="456"/>
    </row>
    <row r="85" spans="1:17" ht="30" customHeight="1">
      <c r="A85" s="451"/>
      <c r="B85" s="452"/>
      <c r="C85" s="452"/>
      <c r="D85" s="452"/>
      <c r="E85" s="452"/>
      <c r="F85" s="452"/>
      <c r="G85" s="452"/>
      <c r="H85" s="452"/>
      <c r="I85" s="452"/>
      <c r="J85" s="452"/>
      <c r="K85" s="452"/>
      <c r="L85" s="452"/>
      <c r="M85" s="452"/>
      <c r="N85" s="452"/>
      <c r="O85" s="452"/>
      <c r="P85" s="452"/>
      <c r="Q85" s="453"/>
    </row>
    <row r="86" spans="1:17" ht="30" customHeight="1">
      <c r="A86" s="454" t="s">
        <v>343</v>
      </c>
      <c r="B86" s="455"/>
      <c r="C86" s="455"/>
      <c r="D86" s="455"/>
      <c r="E86" s="455"/>
      <c r="F86" s="455"/>
      <c r="G86" s="455"/>
      <c r="H86" s="455"/>
      <c r="I86" s="455"/>
      <c r="J86" s="455"/>
      <c r="K86" s="455"/>
      <c r="L86" s="455"/>
      <c r="M86" s="455"/>
      <c r="N86" s="455"/>
      <c r="O86" s="455"/>
      <c r="P86" s="455"/>
      <c r="Q86" s="456"/>
    </row>
    <row r="87" spans="1:17" ht="30" customHeight="1">
      <c r="A87" s="451"/>
      <c r="B87" s="452"/>
      <c r="C87" s="452"/>
      <c r="D87" s="452"/>
      <c r="E87" s="452"/>
      <c r="F87" s="452"/>
      <c r="G87" s="452"/>
      <c r="H87" s="452"/>
      <c r="I87" s="452"/>
      <c r="J87" s="452"/>
      <c r="K87" s="452"/>
      <c r="L87" s="452"/>
      <c r="M87" s="452"/>
      <c r="N87" s="452"/>
      <c r="O87" s="452"/>
      <c r="P87" s="452"/>
      <c r="Q87" s="453"/>
    </row>
    <row r="88" spans="1:17" ht="30" customHeight="1">
      <c r="A88" s="454" t="s">
        <v>345</v>
      </c>
      <c r="B88" s="455"/>
      <c r="C88" s="455"/>
      <c r="D88" s="455"/>
      <c r="E88" s="455"/>
      <c r="F88" s="455"/>
      <c r="G88" s="455"/>
      <c r="H88" s="455"/>
      <c r="I88" s="455"/>
      <c r="J88" s="455"/>
      <c r="K88" s="455"/>
      <c r="L88" s="455"/>
      <c r="M88" s="455"/>
      <c r="N88" s="455"/>
      <c r="O88" s="455"/>
      <c r="P88" s="455"/>
      <c r="Q88" s="456"/>
    </row>
    <row r="89" spans="1:17" ht="30" customHeight="1">
      <c r="A89" s="451"/>
      <c r="B89" s="452"/>
      <c r="C89" s="452"/>
      <c r="D89" s="452"/>
      <c r="E89" s="452"/>
      <c r="F89" s="452"/>
      <c r="G89" s="452"/>
      <c r="H89" s="452"/>
      <c r="I89" s="452"/>
      <c r="J89" s="452"/>
      <c r="K89" s="452"/>
      <c r="L89" s="452"/>
      <c r="M89" s="452"/>
      <c r="N89" s="452"/>
      <c r="O89" s="452"/>
      <c r="P89" s="452"/>
      <c r="Q89" s="453"/>
    </row>
    <row r="90" spans="1:17" ht="30" customHeight="1">
      <c r="A90" s="454" t="s">
        <v>346</v>
      </c>
      <c r="B90" s="455"/>
      <c r="C90" s="455"/>
      <c r="D90" s="455"/>
      <c r="E90" s="455"/>
      <c r="F90" s="455"/>
      <c r="G90" s="455"/>
      <c r="H90" s="455"/>
      <c r="I90" s="455"/>
      <c r="J90" s="455"/>
      <c r="K90" s="455"/>
      <c r="L90" s="455"/>
      <c r="M90" s="455"/>
      <c r="N90" s="455"/>
      <c r="O90" s="455"/>
      <c r="P90" s="455"/>
      <c r="Q90" s="456"/>
    </row>
    <row r="91" spans="1:17" ht="30" customHeight="1">
      <c r="A91" s="451"/>
      <c r="B91" s="452"/>
      <c r="C91" s="452"/>
      <c r="D91" s="452"/>
      <c r="E91" s="452"/>
      <c r="F91" s="452"/>
      <c r="G91" s="452"/>
      <c r="H91" s="452"/>
      <c r="I91" s="452"/>
      <c r="J91" s="452"/>
      <c r="K91" s="452"/>
      <c r="L91" s="452"/>
      <c r="M91" s="452"/>
      <c r="N91" s="452"/>
      <c r="O91" s="452"/>
      <c r="P91" s="452"/>
      <c r="Q91" s="453"/>
    </row>
    <row r="92" spans="1:17" ht="30" customHeight="1">
      <c r="A92" s="454" t="s">
        <v>347</v>
      </c>
      <c r="B92" s="455"/>
      <c r="C92" s="455"/>
      <c r="D92" s="455"/>
      <c r="E92" s="455"/>
      <c r="F92" s="455"/>
      <c r="G92" s="455"/>
      <c r="H92" s="455"/>
      <c r="I92" s="455"/>
      <c r="J92" s="455"/>
      <c r="K92" s="455"/>
      <c r="L92" s="455"/>
      <c r="M92" s="455"/>
      <c r="N92" s="455"/>
      <c r="O92" s="455"/>
      <c r="P92" s="455"/>
      <c r="Q92" s="456"/>
    </row>
    <row r="93" spans="1:17" ht="30" customHeight="1">
      <c r="A93" s="451"/>
      <c r="B93" s="452"/>
      <c r="C93" s="452"/>
      <c r="D93" s="452"/>
      <c r="E93" s="452"/>
      <c r="F93" s="452"/>
      <c r="G93" s="452"/>
      <c r="H93" s="452"/>
      <c r="I93" s="452"/>
      <c r="J93" s="452"/>
      <c r="K93" s="452"/>
      <c r="L93" s="452"/>
      <c r="M93" s="452"/>
      <c r="N93" s="452"/>
      <c r="O93" s="452"/>
      <c r="P93" s="452"/>
      <c r="Q93" s="453"/>
    </row>
    <row r="94" spans="1:17" ht="30" customHeight="1">
      <c r="A94" s="454" t="s">
        <v>344</v>
      </c>
      <c r="B94" s="455"/>
      <c r="C94" s="455"/>
      <c r="D94" s="455"/>
      <c r="E94" s="455"/>
      <c r="F94" s="455"/>
      <c r="G94" s="455"/>
      <c r="H94" s="455"/>
      <c r="I94" s="455"/>
      <c r="J94" s="455"/>
      <c r="K94" s="455"/>
      <c r="L94" s="455"/>
      <c r="M94" s="455"/>
      <c r="N94" s="455"/>
      <c r="O94" s="455"/>
      <c r="P94" s="455"/>
      <c r="Q94" s="456"/>
    </row>
    <row r="95" spans="1:17" ht="30" customHeight="1">
      <c r="A95" s="451"/>
      <c r="B95" s="452"/>
      <c r="C95" s="452"/>
      <c r="D95" s="452"/>
      <c r="E95" s="452"/>
      <c r="F95" s="452"/>
      <c r="G95" s="452"/>
      <c r="H95" s="452"/>
      <c r="I95" s="452"/>
      <c r="J95" s="452"/>
      <c r="K95" s="452"/>
      <c r="L95" s="452"/>
      <c r="M95" s="452"/>
      <c r="N95" s="452"/>
      <c r="O95" s="452"/>
      <c r="P95" s="452"/>
      <c r="Q95" s="453"/>
    </row>
    <row r="96" spans="1:17" ht="30" customHeight="1">
      <c r="A96" s="454" t="s">
        <v>348</v>
      </c>
      <c r="B96" s="455"/>
      <c r="C96" s="455"/>
      <c r="D96" s="455"/>
      <c r="E96" s="455"/>
      <c r="F96" s="455"/>
      <c r="G96" s="455"/>
      <c r="H96" s="455"/>
      <c r="I96" s="455"/>
      <c r="J96" s="455"/>
      <c r="K96" s="455"/>
      <c r="L96" s="455"/>
      <c r="M96" s="455"/>
      <c r="N96" s="455"/>
      <c r="O96" s="455"/>
      <c r="P96" s="455"/>
      <c r="Q96" s="456"/>
    </row>
    <row r="97" spans="1:17" ht="30" customHeight="1">
      <c r="A97" s="451"/>
      <c r="B97" s="452"/>
      <c r="C97" s="452"/>
      <c r="D97" s="452"/>
      <c r="E97" s="452"/>
      <c r="F97" s="452"/>
      <c r="G97" s="452"/>
      <c r="H97" s="452"/>
      <c r="I97" s="452"/>
      <c r="J97" s="452"/>
      <c r="K97" s="452"/>
      <c r="L97" s="452"/>
      <c r="M97" s="452"/>
      <c r="N97" s="452"/>
      <c r="O97" s="452"/>
      <c r="P97" s="452"/>
      <c r="Q97" s="453"/>
    </row>
    <row r="98" spans="1:17" ht="30" customHeight="1">
      <c r="A98" s="454" t="s">
        <v>349</v>
      </c>
      <c r="B98" s="455"/>
      <c r="C98" s="455"/>
      <c r="D98" s="455"/>
      <c r="E98" s="455"/>
      <c r="F98" s="455"/>
      <c r="G98" s="455"/>
      <c r="H98" s="455"/>
      <c r="I98" s="455"/>
      <c r="J98" s="455"/>
      <c r="K98" s="455"/>
      <c r="L98" s="455"/>
      <c r="M98" s="455"/>
      <c r="N98" s="455"/>
      <c r="O98" s="455"/>
      <c r="P98" s="455"/>
      <c r="Q98" s="456"/>
    </row>
    <row r="99" spans="1:17" ht="30" customHeight="1">
      <c r="A99" s="451"/>
      <c r="B99" s="452"/>
      <c r="C99" s="452"/>
      <c r="D99" s="452"/>
      <c r="E99" s="452"/>
      <c r="F99" s="452"/>
      <c r="G99" s="452"/>
      <c r="H99" s="452"/>
      <c r="I99" s="452"/>
      <c r="J99" s="452"/>
      <c r="K99" s="452"/>
      <c r="L99" s="452"/>
      <c r="M99" s="452"/>
      <c r="N99" s="452"/>
      <c r="O99" s="452"/>
      <c r="P99" s="452"/>
      <c r="Q99" s="453"/>
    </row>
    <row r="100" spans="1:17" ht="30" customHeight="1">
      <c r="A100" s="454" t="s">
        <v>350</v>
      </c>
      <c r="B100" s="455"/>
      <c r="C100" s="455"/>
      <c r="D100" s="455"/>
      <c r="E100" s="455"/>
      <c r="F100" s="455"/>
      <c r="G100" s="455"/>
      <c r="H100" s="455"/>
      <c r="I100" s="455"/>
      <c r="J100" s="455"/>
      <c r="K100" s="455"/>
      <c r="L100" s="455"/>
      <c r="M100" s="455"/>
      <c r="N100" s="455"/>
      <c r="O100" s="455"/>
      <c r="P100" s="455"/>
      <c r="Q100" s="456"/>
    </row>
    <row r="101" spans="1:17" ht="30" customHeight="1">
      <c r="A101" s="451"/>
      <c r="B101" s="452"/>
      <c r="C101" s="452"/>
      <c r="D101" s="452"/>
      <c r="E101" s="452"/>
      <c r="F101" s="452"/>
      <c r="G101" s="452"/>
      <c r="H101" s="452"/>
      <c r="I101" s="452"/>
      <c r="J101" s="452"/>
      <c r="K101" s="452"/>
      <c r="L101" s="452"/>
      <c r="M101" s="452"/>
      <c r="N101" s="452"/>
      <c r="O101" s="452"/>
      <c r="P101" s="452"/>
      <c r="Q101" s="453"/>
    </row>
    <row r="102" spans="1:17" ht="30" customHeight="1">
      <c r="A102" s="454" t="s">
        <v>351</v>
      </c>
      <c r="B102" s="455"/>
      <c r="C102" s="455"/>
      <c r="D102" s="455"/>
      <c r="E102" s="455"/>
      <c r="F102" s="455"/>
      <c r="G102" s="455"/>
      <c r="H102" s="455"/>
      <c r="I102" s="455"/>
      <c r="J102" s="455"/>
      <c r="K102" s="455"/>
      <c r="L102" s="455"/>
      <c r="M102" s="455"/>
      <c r="N102" s="455"/>
      <c r="O102" s="455"/>
      <c r="P102" s="455"/>
      <c r="Q102" s="456"/>
    </row>
    <row r="103" spans="1:17" ht="30" customHeight="1">
      <c r="A103" s="451"/>
      <c r="B103" s="452"/>
      <c r="C103" s="452"/>
      <c r="D103" s="452"/>
      <c r="E103" s="452"/>
      <c r="F103" s="452"/>
      <c r="G103" s="452"/>
      <c r="H103" s="452"/>
      <c r="I103" s="452"/>
      <c r="J103" s="452"/>
      <c r="K103" s="452"/>
      <c r="L103" s="452"/>
      <c r="M103" s="452"/>
      <c r="N103" s="452"/>
      <c r="O103" s="452"/>
      <c r="P103" s="452"/>
      <c r="Q103" s="453"/>
    </row>
    <row r="104" spans="1:17" ht="30" customHeight="1">
      <c r="A104" s="454" t="s">
        <v>352</v>
      </c>
      <c r="B104" s="455"/>
      <c r="C104" s="455"/>
      <c r="D104" s="455"/>
      <c r="E104" s="455"/>
      <c r="F104" s="455"/>
      <c r="G104" s="455"/>
      <c r="H104" s="455"/>
      <c r="I104" s="455"/>
      <c r="J104" s="455"/>
      <c r="K104" s="455"/>
      <c r="L104" s="455"/>
      <c r="M104" s="455"/>
      <c r="N104" s="455"/>
      <c r="O104" s="455"/>
      <c r="P104" s="455"/>
      <c r="Q104" s="456"/>
    </row>
    <row r="105" spans="1:17" ht="30" customHeight="1">
      <c r="A105" s="451"/>
      <c r="B105" s="452"/>
      <c r="C105" s="452"/>
      <c r="D105" s="452"/>
      <c r="E105" s="452"/>
      <c r="F105" s="452"/>
      <c r="G105" s="452"/>
      <c r="H105" s="452"/>
      <c r="I105" s="452"/>
      <c r="J105" s="452"/>
      <c r="K105" s="452"/>
      <c r="L105" s="452"/>
      <c r="M105" s="452"/>
      <c r="N105" s="452"/>
      <c r="O105" s="452"/>
      <c r="P105" s="452"/>
      <c r="Q105" s="453"/>
    </row>
    <row r="106" spans="1:17" ht="30" customHeight="1">
      <c r="A106" s="454" t="s">
        <v>353</v>
      </c>
      <c r="B106" s="455"/>
      <c r="C106" s="455"/>
      <c r="D106" s="455"/>
      <c r="E106" s="455"/>
      <c r="F106" s="455"/>
      <c r="G106" s="455"/>
      <c r="H106" s="455"/>
      <c r="I106" s="455"/>
      <c r="J106" s="455"/>
      <c r="K106" s="455"/>
      <c r="L106" s="455"/>
      <c r="M106" s="455"/>
      <c r="N106" s="455"/>
      <c r="O106" s="455"/>
      <c r="P106" s="455"/>
      <c r="Q106" s="456"/>
    </row>
    <row r="107" spans="1:17" ht="30" customHeight="1">
      <c r="A107" s="451"/>
      <c r="B107" s="452"/>
      <c r="C107" s="452"/>
      <c r="D107" s="452"/>
      <c r="E107" s="452"/>
      <c r="F107" s="452"/>
      <c r="G107" s="452"/>
      <c r="H107" s="452"/>
      <c r="I107" s="452"/>
      <c r="J107" s="452"/>
      <c r="K107" s="452"/>
      <c r="L107" s="452"/>
      <c r="M107" s="452"/>
      <c r="N107" s="452"/>
      <c r="O107" s="452"/>
      <c r="P107" s="452"/>
      <c r="Q107" s="453"/>
    </row>
    <row r="108" spans="1:17" ht="30" customHeight="1">
      <c r="A108" s="454" t="s">
        <v>354</v>
      </c>
      <c r="B108" s="455"/>
      <c r="C108" s="455"/>
      <c r="D108" s="455"/>
      <c r="E108" s="455"/>
      <c r="F108" s="455"/>
      <c r="G108" s="455"/>
      <c r="H108" s="455"/>
      <c r="I108" s="455"/>
      <c r="J108" s="455"/>
      <c r="K108" s="455"/>
      <c r="L108" s="455"/>
      <c r="M108" s="455"/>
      <c r="N108" s="455"/>
      <c r="O108" s="455"/>
      <c r="P108" s="455"/>
      <c r="Q108" s="456"/>
    </row>
    <row r="109" spans="1:17" ht="30" customHeight="1" thickBot="1">
      <c r="A109" s="457"/>
      <c r="B109" s="458"/>
      <c r="C109" s="458"/>
      <c r="D109" s="458"/>
      <c r="E109" s="458"/>
      <c r="F109" s="458"/>
      <c r="G109" s="458"/>
      <c r="H109" s="458"/>
      <c r="I109" s="458"/>
      <c r="J109" s="458"/>
      <c r="K109" s="458"/>
      <c r="L109" s="458"/>
      <c r="M109" s="458"/>
      <c r="N109" s="458"/>
      <c r="O109" s="458"/>
      <c r="P109" s="458"/>
      <c r="Q109" s="459"/>
    </row>
  </sheetData>
  <sheetProtection/>
  <mergeCells count="56">
    <mergeCell ref="W63:Y63"/>
    <mergeCell ref="Z63:AB63"/>
    <mergeCell ref="A66:B66"/>
    <mergeCell ref="A68:B68"/>
    <mergeCell ref="A69:B69"/>
    <mergeCell ref="A70:B70"/>
    <mergeCell ref="G63:P63"/>
    <mergeCell ref="Q63:S63"/>
    <mergeCell ref="T63:V63"/>
    <mergeCell ref="S4:S5"/>
    <mergeCell ref="B6:F6"/>
    <mergeCell ref="A8:A49"/>
    <mergeCell ref="A5:F5"/>
    <mergeCell ref="A4:F4"/>
    <mergeCell ref="X62:Y62"/>
    <mergeCell ref="T4:T5"/>
    <mergeCell ref="U4:U5"/>
    <mergeCell ref="B7:F7"/>
    <mergeCell ref="A60:X60"/>
    <mergeCell ref="A86:Q86"/>
    <mergeCell ref="K2:Q2"/>
    <mergeCell ref="F3:I3"/>
    <mergeCell ref="J3:L4"/>
    <mergeCell ref="M3:O4"/>
    <mergeCell ref="P3:R4"/>
    <mergeCell ref="A71:B71"/>
    <mergeCell ref="A94:Q94"/>
    <mergeCell ref="A1:S1"/>
    <mergeCell ref="A81:Q81"/>
    <mergeCell ref="A107:Q107"/>
    <mergeCell ref="A96:Q96"/>
    <mergeCell ref="A97:Q97"/>
    <mergeCell ref="A83:Q83"/>
    <mergeCell ref="A82:Q82"/>
    <mergeCell ref="A85:Q85"/>
    <mergeCell ref="A84:Q84"/>
    <mergeCell ref="A105:Q105"/>
    <mergeCell ref="A106:Q106"/>
    <mergeCell ref="A109:Q109"/>
    <mergeCell ref="A87:Q87"/>
    <mergeCell ref="A88:Q88"/>
    <mergeCell ref="A89:Q89"/>
    <mergeCell ref="A90:Q90"/>
    <mergeCell ref="A91:Q91"/>
    <mergeCell ref="A92:Q92"/>
    <mergeCell ref="A93:Q93"/>
    <mergeCell ref="A72:E72"/>
    <mergeCell ref="A95:Q95"/>
    <mergeCell ref="A108:Q108"/>
    <mergeCell ref="A98:Q98"/>
    <mergeCell ref="A99:Q99"/>
    <mergeCell ref="A100:Q100"/>
    <mergeCell ref="A101:Q101"/>
    <mergeCell ref="A102:Q102"/>
    <mergeCell ref="A103:Q103"/>
    <mergeCell ref="A104:Q104"/>
  </mergeCells>
  <printOptions/>
  <pageMargins left="0.5118110236220472" right="0.31496062992125984" top="0.35433070866141736" bottom="0.35433070866141736"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4:Q33"/>
  <sheetViews>
    <sheetView zoomScalePageLayoutView="0" workbookViewId="0" topLeftCell="A1">
      <selection activeCell="A1" sqref="A1:IV16384"/>
    </sheetView>
  </sheetViews>
  <sheetFormatPr defaultColWidth="9.140625" defaultRowHeight="12.75"/>
  <sheetData>
    <row r="3" ht="13.5" thickBot="1"/>
    <row r="4" spans="1:17" ht="26.25" thickBot="1">
      <c r="A4" s="460" t="s">
        <v>356</v>
      </c>
      <c r="B4" s="461"/>
      <c r="C4" s="461"/>
      <c r="D4" s="461"/>
      <c r="E4" s="461"/>
      <c r="F4" s="461"/>
      <c r="G4" s="461"/>
      <c r="H4" s="461"/>
      <c r="I4" s="461"/>
      <c r="J4" s="461"/>
      <c r="K4" s="461"/>
      <c r="L4" s="461"/>
      <c r="M4" s="461"/>
      <c r="N4" s="461"/>
      <c r="O4" s="461"/>
      <c r="P4" s="461"/>
      <c r="Q4" s="462"/>
    </row>
    <row r="5" spans="1:17" ht="25.5">
      <c r="A5" s="446"/>
      <c r="B5" s="319"/>
      <c r="C5" s="319"/>
      <c r="D5" s="319"/>
      <c r="E5" s="319"/>
      <c r="F5" s="319"/>
      <c r="G5" s="319"/>
      <c r="H5" s="319"/>
      <c r="I5" s="319"/>
      <c r="J5" s="319"/>
      <c r="K5" s="319"/>
      <c r="L5" s="319"/>
      <c r="M5" s="319"/>
      <c r="N5" s="319"/>
      <c r="O5" s="319"/>
      <c r="P5" s="319"/>
      <c r="Q5" s="447"/>
    </row>
    <row r="6" spans="1:17" ht="20.25" thickBot="1">
      <c r="A6" s="454" t="s">
        <v>341</v>
      </c>
      <c r="B6" s="455"/>
      <c r="C6" s="455"/>
      <c r="D6" s="455"/>
      <c r="E6" s="455"/>
      <c r="F6" s="455"/>
      <c r="G6" s="455"/>
      <c r="H6" s="455"/>
      <c r="I6" s="455"/>
      <c r="J6" s="455"/>
      <c r="K6" s="455"/>
      <c r="L6" s="455"/>
      <c r="M6" s="455"/>
      <c r="N6" s="455"/>
      <c r="O6" s="455"/>
      <c r="P6" s="455"/>
      <c r="Q6" s="456"/>
    </row>
    <row r="7" spans="1:17" ht="19.5" thickBot="1">
      <c r="A7" s="505" t="s">
        <v>427</v>
      </c>
      <c r="B7" s="506"/>
      <c r="C7" s="506"/>
      <c r="D7" s="506"/>
      <c r="E7" s="506"/>
      <c r="F7" s="506"/>
      <c r="G7" s="506"/>
      <c r="H7" s="506"/>
      <c r="I7" s="506"/>
      <c r="J7" s="506"/>
      <c r="K7" s="506"/>
      <c r="L7" s="506"/>
      <c r="M7" s="506"/>
      <c r="N7" s="506"/>
      <c r="O7" s="506"/>
      <c r="P7" s="506"/>
      <c r="Q7" s="507"/>
    </row>
    <row r="8" spans="1:17" ht="20.25" thickBot="1">
      <c r="A8" s="508" t="s">
        <v>342</v>
      </c>
      <c r="B8" s="509"/>
      <c r="C8" s="509"/>
      <c r="D8" s="509"/>
      <c r="E8" s="509"/>
      <c r="F8" s="509"/>
      <c r="G8" s="509"/>
      <c r="H8" s="509"/>
      <c r="I8" s="509"/>
      <c r="J8" s="509"/>
      <c r="K8" s="509"/>
      <c r="L8" s="509"/>
      <c r="M8" s="509"/>
      <c r="N8" s="509"/>
      <c r="O8" s="509"/>
      <c r="P8" s="509"/>
      <c r="Q8" s="510"/>
    </row>
    <row r="9" spans="1:17" ht="19.5" thickBot="1">
      <c r="A9" s="505" t="s">
        <v>428</v>
      </c>
      <c r="B9" s="506"/>
      <c r="C9" s="506"/>
      <c r="D9" s="506"/>
      <c r="E9" s="506"/>
      <c r="F9" s="506"/>
      <c r="G9" s="506"/>
      <c r="H9" s="506"/>
      <c r="I9" s="506"/>
      <c r="J9" s="506"/>
      <c r="K9" s="506"/>
      <c r="L9" s="506"/>
      <c r="M9" s="506"/>
      <c r="N9" s="506"/>
      <c r="O9" s="506"/>
      <c r="P9" s="506"/>
      <c r="Q9" s="507"/>
    </row>
    <row r="10" spans="1:17" ht="20.25" thickBot="1">
      <c r="A10" s="508" t="s">
        <v>343</v>
      </c>
      <c r="B10" s="509"/>
      <c r="C10" s="509"/>
      <c r="D10" s="509"/>
      <c r="E10" s="509"/>
      <c r="F10" s="509"/>
      <c r="G10" s="509"/>
      <c r="H10" s="509"/>
      <c r="I10" s="509"/>
      <c r="J10" s="509"/>
      <c r="K10" s="509"/>
      <c r="L10" s="509"/>
      <c r="M10" s="509"/>
      <c r="N10" s="509"/>
      <c r="O10" s="509"/>
      <c r="P10" s="509"/>
      <c r="Q10" s="510"/>
    </row>
    <row r="11" spans="1:17" ht="19.5" thickBot="1">
      <c r="A11" s="505" t="s">
        <v>429</v>
      </c>
      <c r="B11" s="506"/>
      <c r="C11" s="506"/>
      <c r="D11" s="506"/>
      <c r="E11" s="506"/>
      <c r="F11" s="506"/>
      <c r="G11" s="506"/>
      <c r="H11" s="506"/>
      <c r="I11" s="506"/>
      <c r="J11" s="506"/>
      <c r="K11" s="506"/>
      <c r="L11" s="506"/>
      <c r="M11" s="506"/>
      <c r="N11" s="506"/>
      <c r="O11" s="506"/>
      <c r="P11" s="506"/>
      <c r="Q11" s="507"/>
    </row>
    <row r="12" spans="1:17" ht="20.25" thickBot="1">
      <c r="A12" s="508" t="s">
        <v>345</v>
      </c>
      <c r="B12" s="509"/>
      <c r="C12" s="509"/>
      <c r="D12" s="509"/>
      <c r="E12" s="509"/>
      <c r="F12" s="509"/>
      <c r="G12" s="509"/>
      <c r="H12" s="509"/>
      <c r="I12" s="509"/>
      <c r="J12" s="509"/>
      <c r="K12" s="509"/>
      <c r="L12" s="509"/>
      <c r="M12" s="509"/>
      <c r="N12" s="509"/>
      <c r="O12" s="509"/>
      <c r="P12" s="509"/>
      <c r="Q12" s="510"/>
    </row>
    <row r="13" spans="1:17" ht="19.5" thickBot="1">
      <c r="A13" s="505" t="s">
        <v>430</v>
      </c>
      <c r="B13" s="506"/>
      <c r="C13" s="506"/>
      <c r="D13" s="506"/>
      <c r="E13" s="506"/>
      <c r="F13" s="506"/>
      <c r="G13" s="506"/>
      <c r="H13" s="506"/>
      <c r="I13" s="506"/>
      <c r="J13" s="506"/>
      <c r="K13" s="506"/>
      <c r="L13" s="506"/>
      <c r="M13" s="506"/>
      <c r="N13" s="506"/>
      <c r="O13" s="506"/>
      <c r="P13" s="506"/>
      <c r="Q13" s="507"/>
    </row>
    <row r="14" spans="1:17" ht="20.25" thickBot="1">
      <c r="A14" s="508" t="s">
        <v>346</v>
      </c>
      <c r="B14" s="509"/>
      <c r="C14" s="509"/>
      <c r="D14" s="509"/>
      <c r="E14" s="509"/>
      <c r="F14" s="509"/>
      <c r="G14" s="509"/>
      <c r="H14" s="509"/>
      <c r="I14" s="509"/>
      <c r="J14" s="509"/>
      <c r="K14" s="509"/>
      <c r="L14" s="509"/>
      <c r="M14" s="509"/>
      <c r="N14" s="509"/>
      <c r="O14" s="509"/>
      <c r="P14" s="509"/>
      <c r="Q14" s="510"/>
    </row>
    <row r="15" spans="1:17" ht="19.5" thickBot="1">
      <c r="A15" s="505" t="s">
        <v>431</v>
      </c>
      <c r="B15" s="506"/>
      <c r="C15" s="506"/>
      <c r="D15" s="506"/>
      <c r="E15" s="506"/>
      <c r="F15" s="506"/>
      <c r="G15" s="506"/>
      <c r="H15" s="506"/>
      <c r="I15" s="506"/>
      <c r="J15" s="506"/>
      <c r="K15" s="506"/>
      <c r="L15" s="506"/>
      <c r="M15" s="506"/>
      <c r="N15" s="506"/>
      <c r="O15" s="506"/>
      <c r="P15" s="506"/>
      <c r="Q15" s="507"/>
    </row>
    <row r="16" spans="1:17" ht="20.25" thickBot="1">
      <c r="A16" s="508" t="s">
        <v>347</v>
      </c>
      <c r="B16" s="509"/>
      <c r="C16" s="509"/>
      <c r="D16" s="509"/>
      <c r="E16" s="509"/>
      <c r="F16" s="509"/>
      <c r="G16" s="509"/>
      <c r="H16" s="509"/>
      <c r="I16" s="509"/>
      <c r="J16" s="509"/>
      <c r="K16" s="509"/>
      <c r="L16" s="509"/>
      <c r="M16" s="509"/>
      <c r="N16" s="509"/>
      <c r="O16" s="509"/>
      <c r="P16" s="509"/>
      <c r="Q16" s="510"/>
    </row>
    <row r="17" spans="1:17" ht="19.5" thickBot="1">
      <c r="A17" s="505" t="s">
        <v>432</v>
      </c>
      <c r="B17" s="506"/>
      <c r="C17" s="506"/>
      <c r="D17" s="506"/>
      <c r="E17" s="506"/>
      <c r="F17" s="506"/>
      <c r="G17" s="506"/>
      <c r="H17" s="506"/>
      <c r="I17" s="506"/>
      <c r="J17" s="506"/>
      <c r="K17" s="506"/>
      <c r="L17" s="506"/>
      <c r="M17" s="506"/>
      <c r="N17" s="506"/>
      <c r="O17" s="506"/>
      <c r="P17" s="506"/>
      <c r="Q17" s="507"/>
    </row>
    <row r="18" spans="1:17" ht="20.25" thickBot="1">
      <c r="A18" s="508" t="s">
        <v>344</v>
      </c>
      <c r="B18" s="509"/>
      <c r="C18" s="509"/>
      <c r="D18" s="509"/>
      <c r="E18" s="509"/>
      <c r="F18" s="509"/>
      <c r="G18" s="509"/>
      <c r="H18" s="509"/>
      <c r="I18" s="509"/>
      <c r="J18" s="509"/>
      <c r="K18" s="509"/>
      <c r="L18" s="509"/>
      <c r="M18" s="509"/>
      <c r="N18" s="509"/>
      <c r="O18" s="509"/>
      <c r="P18" s="509"/>
      <c r="Q18" s="510"/>
    </row>
    <row r="19" spans="1:17" ht="19.5" thickBot="1">
      <c r="A19" s="505" t="s">
        <v>433</v>
      </c>
      <c r="B19" s="506"/>
      <c r="C19" s="506"/>
      <c r="D19" s="506"/>
      <c r="E19" s="506"/>
      <c r="F19" s="506"/>
      <c r="G19" s="506"/>
      <c r="H19" s="506"/>
      <c r="I19" s="506"/>
      <c r="J19" s="506"/>
      <c r="K19" s="506"/>
      <c r="L19" s="506"/>
      <c r="M19" s="506"/>
      <c r="N19" s="506"/>
      <c r="O19" s="506"/>
      <c r="P19" s="506"/>
      <c r="Q19" s="507"/>
    </row>
    <row r="20" spans="1:17" ht="20.25" thickBot="1">
      <c r="A20" s="508" t="s">
        <v>348</v>
      </c>
      <c r="B20" s="509"/>
      <c r="C20" s="509"/>
      <c r="D20" s="509"/>
      <c r="E20" s="509"/>
      <c r="F20" s="509"/>
      <c r="G20" s="509"/>
      <c r="H20" s="509"/>
      <c r="I20" s="509"/>
      <c r="J20" s="509"/>
      <c r="K20" s="509"/>
      <c r="L20" s="509"/>
      <c r="M20" s="509"/>
      <c r="N20" s="509"/>
      <c r="O20" s="509"/>
      <c r="P20" s="509"/>
      <c r="Q20" s="510"/>
    </row>
    <row r="21" spans="1:17" ht="19.5" thickBot="1">
      <c r="A21" s="505" t="s">
        <v>434</v>
      </c>
      <c r="B21" s="506"/>
      <c r="C21" s="506"/>
      <c r="D21" s="506"/>
      <c r="E21" s="506"/>
      <c r="F21" s="506"/>
      <c r="G21" s="506"/>
      <c r="H21" s="506"/>
      <c r="I21" s="506"/>
      <c r="J21" s="506"/>
      <c r="K21" s="506"/>
      <c r="L21" s="506"/>
      <c r="M21" s="506"/>
      <c r="N21" s="506"/>
      <c r="O21" s="506"/>
      <c r="P21" s="506"/>
      <c r="Q21" s="507"/>
    </row>
    <row r="22" spans="1:17" ht="20.25" thickBot="1">
      <c r="A22" s="508" t="s">
        <v>349</v>
      </c>
      <c r="B22" s="509"/>
      <c r="C22" s="509"/>
      <c r="D22" s="509"/>
      <c r="E22" s="509"/>
      <c r="F22" s="509"/>
      <c r="G22" s="509"/>
      <c r="H22" s="509"/>
      <c r="I22" s="509"/>
      <c r="J22" s="509"/>
      <c r="K22" s="509"/>
      <c r="L22" s="509"/>
      <c r="M22" s="509"/>
      <c r="N22" s="509"/>
      <c r="O22" s="509"/>
      <c r="P22" s="509"/>
      <c r="Q22" s="510"/>
    </row>
    <row r="23" spans="1:17" ht="19.5" thickBot="1">
      <c r="A23" s="505" t="s">
        <v>435</v>
      </c>
      <c r="B23" s="506"/>
      <c r="C23" s="506"/>
      <c r="D23" s="506"/>
      <c r="E23" s="506"/>
      <c r="F23" s="506"/>
      <c r="G23" s="506"/>
      <c r="H23" s="506"/>
      <c r="I23" s="506"/>
      <c r="J23" s="506"/>
      <c r="K23" s="506"/>
      <c r="L23" s="506"/>
      <c r="M23" s="506"/>
      <c r="N23" s="506"/>
      <c r="O23" s="506"/>
      <c r="P23" s="506"/>
      <c r="Q23" s="507"/>
    </row>
    <row r="24" spans="1:17" ht="20.25" thickBot="1">
      <c r="A24" s="508" t="s">
        <v>350</v>
      </c>
      <c r="B24" s="509"/>
      <c r="C24" s="509"/>
      <c r="D24" s="509"/>
      <c r="E24" s="509"/>
      <c r="F24" s="509"/>
      <c r="G24" s="509"/>
      <c r="H24" s="509"/>
      <c r="I24" s="509"/>
      <c r="J24" s="509"/>
      <c r="K24" s="509"/>
      <c r="L24" s="509"/>
      <c r="M24" s="509"/>
      <c r="N24" s="509"/>
      <c r="O24" s="509"/>
      <c r="P24" s="509"/>
      <c r="Q24" s="510"/>
    </row>
    <row r="25" spans="1:17" ht="19.5" thickBot="1">
      <c r="A25" s="505" t="s">
        <v>436</v>
      </c>
      <c r="B25" s="506"/>
      <c r="C25" s="506"/>
      <c r="D25" s="506"/>
      <c r="E25" s="506"/>
      <c r="F25" s="506"/>
      <c r="G25" s="506"/>
      <c r="H25" s="506"/>
      <c r="I25" s="506"/>
      <c r="J25" s="506"/>
      <c r="K25" s="506"/>
      <c r="L25" s="506"/>
      <c r="M25" s="506"/>
      <c r="N25" s="506"/>
      <c r="O25" s="506"/>
      <c r="P25" s="506"/>
      <c r="Q25" s="507"/>
    </row>
    <row r="26" spans="1:17" ht="20.25" thickBot="1">
      <c r="A26" s="508" t="s">
        <v>351</v>
      </c>
      <c r="B26" s="509"/>
      <c r="C26" s="509"/>
      <c r="D26" s="509"/>
      <c r="E26" s="509"/>
      <c r="F26" s="509"/>
      <c r="G26" s="509"/>
      <c r="H26" s="509"/>
      <c r="I26" s="509"/>
      <c r="J26" s="509"/>
      <c r="K26" s="509"/>
      <c r="L26" s="509"/>
      <c r="M26" s="509"/>
      <c r="N26" s="509"/>
      <c r="O26" s="509"/>
      <c r="P26" s="509"/>
      <c r="Q26" s="510"/>
    </row>
    <row r="27" spans="1:17" ht="19.5" thickBot="1">
      <c r="A27" s="505" t="s">
        <v>437</v>
      </c>
      <c r="B27" s="506"/>
      <c r="C27" s="506"/>
      <c r="D27" s="506"/>
      <c r="E27" s="506"/>
      <c r="F27" s="506"/>
      <c r="G27" s="506"/>
      <c r="H27" s="506"/>
      <c r="I27" s="506"/>
      <c r="J27" s="506"/>
      <c r="K27" s="506"/>
      <c r="L27" s="506"/>
      <c r="M27" s="506"/>
      <c r="N27" s="506"/>
      <c r="O27" s="506"/>
      <c r="P27" s="506"/>
      <c r="Q27" s="507"/>
    </row>
    <row r="28" spans="1:17" ht="20.25" thickBot="1">
      <c r="A28" s="508" t="s">
        <v>352</v>
      </c>
      <c r="B28" s="509"/>
      <c r="C28" s="509"/>
      <c r="D28" s="509"/>
      <c r="E28" s="509"/>
      <c r="F28" s="509"/>
      <c r="G28" s="509"/>
      <c r="H28" s="509"/>
      <c r="I28" s="509"/>
      <c r="J28" s="509"/>
      <c r="K28" s="509"/>
      <c r="L28" s="509"/>
      <c r="M28" s="509"/>
      <c r="N28" s="509"/>
      <c r="O28" s="509"/>
      <c r="P28" s="509"/>
      <c r="Q28" s="510"/>
    </row>
    <row r="29" spans="1:17" ht="19.5" thickBot="1">
      <c r="A29" s="505" t="s">
        <v>438</v>
      </c>
      <c r="B29" s="506"/>
      <c r="C29" s="506"/>
      <c r="D29" s="506"/>
      <c r="E29" s="506"/>
      <c r="F29" s="506"/>
      <c r="G29" s="506"/>
      <c r="H29" s="506"/>
      <c r="I29" s="506"/>
      <c r="J29" s="506"/>
      <c r="K29" s="506"/>
      <c r="L29" s="506"/>
      <c r="M29" s="506"/>
      <c r="N29" s="506"/>
      <c r="O29" s="506"/>
      <c r="P29" s="506"/>
      <c r="Q29" s="507"/>
    </row>
    <row r="30" spans="1:17" ht="20.25" thickBot="1">
      <c r="A30" s="508" t="s">
        <v>353</v>
      </c>
      <c r="B30" s="509"/>
      <c r="C30" s="509"/>
      <c r="D30" s="509"/>
      <c r="E30" s="509"/>
      <c r="F30" s="509"/>
      <c r="G30" s="509"/>
      <c r="H30" s="509"/>
      <c r="I30" s="509"/>
      <c r="J30" s="509"/>
      <c r="K30" s="509"/>
      <c r="L30" s="509"/>
      <c r="M30" s="509"/>
      <c r="N30" s="509"/>
      <c r="O30" s="509"/>
      <c r="P30" s="509"/>
      <c r="Q30" s="510"/>
    </row>
    <row r="31" spans="1:17" ht="19.5" thickBot="1">
      <c r="A31" s="505" t="s">
        <v>439</v>
      </c>
      <c r="B31" s="506"/>
      <c r="C31" s="506"/>
      <c r="D31" s="506"/>
      <c r="E31" s="506"/>
      <c r="F31" s="506"/>
      <c r="G31" s="506"/>
      <c r="H31" s="506"/>
      <c r="I31" s="506"/>
      <c r="J31" s="506"/>
      <c r="K31" s="506"/>
      <c r="L31" s="506"/>
      <c r="M31" s="506"/>
      <c r="N31" s="506"/>
      <c r="O31" s="506"/>
      <c r="P31" s="506"/>
      <c r="Q31" s="507"/>
    </row>
    <row r="32" spans="1:17" ht="20.25" thickBot="1">
      <c r="A32" s="508" t="s">
        <v>354</v>
      </c>
      <c r="B32" s="509"/>
      <c r="C32" s="509"/>
      <c r="D32" s="509"/>
      <c r="E32" s="509"/>
      <c r="F32" s="509"/>
      <c r="G32" s="509"/>
      <c r="H32" s="509"/>
      <c r="I32" s="509"/>
      <c r="J32" s="509"/>
      <c r="K32" s="509"/>
      <c r="L32" s="509"/>
      <c r="M32" s="509"/>
      <c r="N32" s="509"/>
      <c r="O32" s="509"/>
      <c r="P32" s="509"/>
      <c r="Q32" s="510"/>
    </row>
    <row r="33" spans="1:17" ht="19.5" thickBot="1">
      <c r="A33" s="505" t="s">
        <v>440</v>
      </c>
      <c r="B33" s="506"/>
      <c r="C33" s="506"/>
      <c r="D33" s="506"/>
      <c r="E33" s="506"/>
      <c r="F33" s="506"/>
      <c r="G33" s="506"/>
      <c r="H33" s="506"/>
      <c r="I33" s="506"/>
      <c r="J33" s="506"/>
      <c r="K33" s="506"/>
      <c r="L33" s="506"/>
      <c r="M33" s="506"/>
      <c r="N33" s="506"/>
      <c r="O33" s="506"/>
      <c r="P33" s="506"/>
      <c r="Q33" s="507"/>
    </row>
  </sheetData>
  <sheetProtection/>
  <mergeCells count="29">
    <mergeCell ref="A29:Q29"/>
    <mergeCell ref="A30:Q30"/>
    <mergeCell ref="A31:Q31"/>
    <mergeCell ref="A32:Q32"/>
    <mergeCell ref="A33:Q33"/>
    <mergeCell ref="A23:Q23"/>
    <mergeCell ref="A24:Q24"/>
    <mergeCell ref="A25:Q25"/>
    <mergeCell ref="A26:Q26"/>
    <mergeCell ref="A27:Q27"/>
    <mergeCell ref="A28:Q28"/>
    <mergeCell ref="A17:Q17"/>
    <mergeCell ref="A18:Q18"/>
    <mergeCell ref="A19:Q19"/>
    <mergeCell ref="A20:Q20"/>
    <mergeCell ref="A21:Q21"/>
    <mergeCell ref="A22:Q22"/>
    <mergeCell ref="A11:Q11"/>
    <mergeCell ref="A12:Q12"/>
    <mergeCell ref="A13:Q13"/>
    <mergeCell ref="A14:Q14"/>
    <mergeCell ref="A15:Q15"/>
    <mergeCell ref="A16:Q16"/>
    <mergeCell ref="A4:Q4"/>
    <mergeCell ref="A6:Q6"/>
    <mergeCell ref="A7:Q7"/>
    <mergeCell ref="A8:Q8"/>
    <mergeCell ref="A9:Q9"/>
    <mergeCell ref="A10:Q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3:L444"/>
  <sheetViews>
    <sheetView workbookViewId="0" topLeftCell="A3">
      <selection activeCell="C26" sqref="C26"/>
    </sheetView>
  </sheetViews>
  <sheetFormatPr defaultColWidth="9.140625" defaultRowHeight="12.75" customHeight="1"/>
  <cols>
    <col min="1" max="1" width="23.00390625" style="7" customWidth="1"/>
    <col min="2" max="2" width="44.421875" style="7" customWidth="1"/>
    <col min="3" max="3" width="9.8515625" style="15" customWidth="1"/>
    <col min="4" max="4" width="7.140625" style="15" customWidth="1"/>
    <col min="5" max="5" width="9.421875" style="15" customWidth="1"/>
    <col min="6" max="6" width="7.140625" style="15" customWidth="1"/>
    <col min="7" max="7" width="5.00390625" style="15" customWidth="1"/>
    <col min="8" max="8" width="12.140625" style="15" customWidth="1"/>
    <col min="9" max="9" width="9.421875" style="15" customWidth="1"/>
    <col min="10" max="10" width="12.140625" style="15" customWidth="1"/>
    <col min="11" max="11" width="14.57421875" style="15" customWidth="1"/>
    <col min="12" max="16384" width="9.140625" style="7" customWidth="1"/>
  </cols>
  <sheetData>
    <row r="1" ht="12" customHeight="1"/>
    <row r="3" spans="1:11" ht="15" customHeight="1">
      <c r="A3" s="16"/>
      <c r="B3" s="56"/>
      <c r="C3" s="52"/>
      <c r="D3" s="52"/>
      <c r="E3" s="52"/>
      <c r="F3" s="52"/>
      <c r="G3" s="52"/>
      <c r="H3" s="52"/>
      <c r="I3" s="52"/>
      <c r="J3" s="52"/>
      <c r="K3" s="52"/>
    </row>
    <row r="4" spans="1:11" ht="18" customHeight="1">
      <c r="A4" s="511" t="s">
        <v>56</v>
      </c>
      <c r="B4" s="511"/>
      <c r="C4" s="511"/>
      <c r="D4" s="511"/>
      <c r="E4" s="511"/>
      <c r="F4" s="511"/>
      <c r="G4" s="511"/>
      <c r="H4" s="511"/>
      <c r="I4" s="511"/>
      <c r="J4" s="511"/>
      <c r="K4" s="511"/>
    </row>
    <row r="6" spans="8:11" ht="12.75" customHeight="1" thickBot="1">
      <c r="H6" s="512" t="s">
        <v>330</v>
      </c>
      <c r="I6" s="513"/>
      <c r="J6" s="513"/>
      <c r="K6" s="513"/>
    </row>
    <row r="7" spans="1:11" ht="19.5" customHeight="1" thickBot="1">
      <c r="A7" s="514" t="s">
        <v>61</v>
      </c>
      <c r="B7" s="515"/>
      <c r="C7" s="516" t="s">
        <v>77</v>
      </c>
      <c r="D7" s="517"/>
      <c r="E7" s="517"/>
      <c r="F7" s="517"/>
      <c r="G7" s="517"/>
      <c r="H7" s="517"/>
      <c r="I7" s="517"/>
      <c r="J7" s="517"/>
      <c r="K7" s="518"/>
    </row>
    <row r="8" spans="1:11" ht="19.5" customHeight="1" thickBot="1">
      <c r="A8" s="514" t="s">
        <v>62</v>
      </c>
      <c r="B8" s="515"/>
      <c r="C8" s="516" t="s">
        <v>17</v>
      </c>
      <c r="D8" s="517"/>
      <c r="E8" s="517"/>
      <c r="F8" s="517"/>
      <c r="G8" s="517"/>
      <c r="H8" s="517"/>
      <c r="I8" s="517"/>
      <c r="J8" s="517"/>
      <c r="K8" s="518"/>
    </row>
    <row r="9" spans="1:11" ht="19.5" customHeight="1">
      <c r="A9" s="81" t="s">
        <v>63</v>
      </c>
      <c r="B9" s="187" t="s">
        <v>64</v>
      </c>
      <c r="C9" s="519" t="s">
        <v>360</v>
      </c>
      <c r="D9" s="520"/>
      <c r="E9" s="520"/>
      <c r="F9" s="520"/>
      <c r="G9" s="520"/>
      <c r="H9" s="520"/>
      <c r="I9" s="520"/>
      <c r="J9" s="520"/>
      <c r="K9" s="521"/>
    </row>
    <row r="10" spans="1:11" ht="19.5" customHeight="1">
      <c r="A10" s="82"/>
      <c r="B10" s="6" t="s">
        <v>65</v>
      </c>
      <c r="C10" s="522" t="s">
        <v>357</v>
      </c>
      <c r="D10" s="523"/>
      <c r="E10" s="523"/>
      <c r="F10" s="523"/>
      <c r="G10" s="523"/>
      <c r="H10" s="523"/>
      <c r="I10" s="523"/>
      <c r="J10" s="523"/>
      <c r="K10" s="524"/>
    </row>
    <row r="11" spans="1:11" ht="19.5" customHeight="1">
      <c r="A11" s="82"/>
      <c r="B11" s="6" t="s">
        <v>66</v>
      </c>
      <c r="C11" s="525" t="s">
        <v>16</v>
      </c>
      <c r="D11" s="526"/>
      <c r="E11" s="526"/>
      <c r="F11" s="526"/>
      <c r="G11" s="526"/>
      <c r="H11" s="526"/>
      <c r="I11" s="526"/>
      <c r="J11" s="526"/>
      <c r="K11" s="527"/>
    </row>
    <row r="12" spans="1:11" ht="19.5" customHeight="1">
      <c r="A12" s="82"/>
      <c r="B12" s="6" t="s">
        <v>81</v>
      </c>
      <c r="C12" s="525" t="s">
        <v>358</v>
      </c>
      <c r="D12" s="526"/>
      <c r="E12" s="526"/>
      <c r="F12" s="526"/>
      <c r="G12" s="526"/>
      <c r="H12" s="526"/>
      <c r="I12" s="526"/>
      <c r="J12" s="526"/>
      <c r="K12" s="527"/>
    </row>
    <row r="13" spans="1:11" ht="47.25" customHeight="1">
      <c r="A13" s="82"/>
      <c r="B13" s="6" t="s">
        <v>67</v>
      </c>
      <c r="C13" s="525" t="s">
        <v>204</v>
      </c>
      <c r="D13" s="526"/>
      <c r="E13" s="526"/>
      <c r="F13" s="526"/>
      <c r="G13" s="526"/>
      <c r="H13" s="526"/>
      <c r="I13" s="526"/>
      <c r="J13" s="526"/>
      <c r="K13" s="527"/>
    </row>
    <row r="14" spans="1:12" ht="19.5" customHeight="1">
      <c r="A14" s="82"/>
      <c r="B14" s="6" t="s">
        <v>92</v>
      </c>
      <c r="C14" s="528">
        <f>SUM(C15:K18)</f>
        <v>34100</v>
      </c>
      <c r="D14" s="529"/>
      <c r="E14" s="529"/>
      <c r="F14" s="529"/>
      <c r="G14" s="529"/>
      <c r="H14" s="529"/>
      <c r="I14" s="529"/>
      <c r="J14" s="529"/>
      <c r="K14" s="530"/>
      <c r="L14" s="15"/>
    </row>
    <row r="15" spans="1:11" ht="19.5" customHeight="1">
      <c r="A15" s="82"/>
      <c r="B15" s="6" t="s">
        <v>193</v>
      </c>
      <c r="C15" s="528">
        <v>18000</v>
      </c>
      <c r="D15" s="529"/>
      <c r="E15" s="529"/>
      <c r="F15" s="529"/>
      <c r="G15" s="529"/>
      <c r="H15" s="529"/>
      <c r="I15" s="529"/>
      <c r="J15" s="529"/>
      <c r="K15" s="530"/>
    </row>
    <row r="16" spans="1:11" ht="19.5" customHeight="1">
      <c r="A16" s="82"/>
      <c r="B16" s="6" t="s">
        <v>161</v>
      </c>
      <c r="C16" s="531">
        <v>4600</v>
      </c>
      <c r="D16" s="532"/>
      <c r="E16" s="532"/>
      <c r="F16" s="532"/>
      <c r="G16" s="532"/>
      <c r="H16" s="532"/>
      <c r="I16" s="532"/>
      <c r="J16" s="532"/>
      <c r="K16" s="533"/>
    </row>
    <row r="17" spans="1:11" ht="19.5" customHeight="1">
      <c r="A17" s="82"/>
      <c r="B17" s="6" t="s">
        <v>185</v>
      </c>
      <c r="C17" s="531">
        <v>6400</v>
      </c>
      <c r="D17" s="532"/>
      <c r="E17" s="532"/>
      <c r="F17" s="532"/>
      <c r="G17" s="532"/>
      <c r="H17" s="532"/>
      <c r="I17" s="532"/>
      <c r="J17" s="532"/>
      <c r="K17" s="533"/>
    </row>
    <row r="18" spans="1:11" ht="19.5" customHeight="1" thickBot="1">
      <c r="A18" s="83"/>
      <c r="B18" s="188" t="s">
        <v>197</v>
      </c>
      <c r="C18" s="534">
        <v>5100</v>
      </c>
      <c r="D18" s="535"/>
      <c r="E18" s="535"/>
      <c r="F18" s="535"/>
      <c r="G18" s="535"/>
      <c r="H18" s="535"/>
      <c r="I18" s="535"/>
      <c r="J18" s="535"/>
      <c r="K18" s="536"/>
    </row>
    <row r="19" spans="1:11" ht="19.5" customHeight="1" thickBot="1">
      <c r="A19" s="537" t="s">
        <v>68</v>
      </c>
      <c r="B19" s="538"/>
      <c r="C19" s="539"/>
      <c r="D19" s="539"/>
      <c r="E19" s="539"/>
      <c r="F19" s="539"/>
      <c r="G19" s="539"/>
      <c r="H19" s="539"/>
      <c r="I19" s="539"/>
      <c r="J19" s="539"/>
      <c r="K19" s="540"/>
    </row>
    <row r="20" spans="1:11" ht="19.5" customHeight="1">
      <c r="A20" s="541" t="s">
        <v>82</v>
      </c>
      <c r="B20" s="542"/>
      <c r="C20" s="542"/>
      <c r="D20" s="542"/>
      <c r="E20" s="542"/>
      <c r="F20" s="542"/>
      <c r="G20" s="542"/>
      <c r="H20" s="542"/>
      <c r="I20" s="542"/>
      <c r="J20" s="542"/>
      <c r="K20" s="543"/>
    </row>
    <row r="21" spans="1:11" ht="19.5" customHeight="1" thickBot="1">
      <c r="A21" s="544" t="s">
        <v>43</v>
      </c>
      <c r="B21" s="545"/>
      <c r="C21" s="546"/>
      <c r="D21" s="546"/>
      <c r="E21" s="546"/>
      <c r="F21" s="546"/>
      <c r="G21" s="546"/>
      <c r="H21" s="546"/>
      <c r="I21" s="546"/>
      <c r="J21" s="546"/>
      <c r="K21" s="547"/>
    </row>
    <row r="22" spans="1:11" ht="19.5" customHeight="1" thickBot="1">
      <c r="A22" s="548" t="s">
        <v>44</v>
      </c>
      <c r="B22" s="549"/>
      <c r="C22" s="550" t="s">
        <v>162</v>
      </c>
      <c r="D22" s="551"/>
      <c r="E22" s="552"/>
      <c r="F22" s="550" t="s">
        <v>187</v>
      </c>
      <c r="G22" s="551"/>
      <c r="H22" s="552"/>
      <c r="I22" s="550" t="s">
        <v>198</v>
      </c>
      <c r="J22" s="551"/>
      <c r="K22" s="552"/>
    </row>
    <row r="23" spans="1:11" ht="27" customHeight="1">
      <c r="A23" s="553" t="s">
        <v>83</v>
      </c>
      <c r="B23" s="555" t="s">
        <v>84</v>
      </c>
      <c r="C23" s="557" t="s">
        <v>29</v>
      </c>
      <c r="D23" s="558"/>
      <c r="E23" s="559" t="s">
        <v>30</v>
      </c>
      <c r="F23" s="557" t="s">
        <v>29</v>
      </c>
      <c r="G23" s="558"/>
      <c r="H23" s="559" t="s">
        <v>30</v>
      </c>
      <c r="I23" s="557" t="s">
        <v>29</v>
      </c>
      <c r="J23" s="558"/>
      <c r="K23" s="559" t="s">
        <v>30</v>
      </c>
    </row>
    <row r="24" spans="1:11" ht="19.5" customHeight="1" thickBot="1">
      <c r="A24" s="554"/>
      <c r="B24" s="556"/>
      <c r="C24" s="42" t="s">
        <v>31</v>
      </c>
      <c r="D24" s="43" t="s">
        <v>32</v>
      </c>
      <c r="E24" s="560"/>
      <c r="F24" s="42" t="s">
        <v>31</v>
      </c>
      <c r="G24" s="43" t="s">
        <v>32</v>
      </c>
      <c r="H24" s="560"/>
      <c r="I24" s="42" t="s">
        <v>31</v>
      </c>
      <c r="J24" s="43" t="s">
        <v>32</v>
      </c>
      <c r="K24" s="560"/>
    </row>
    <row r="25" spans="1:11" ht="19.5" customHeight="1">
      <c r="A25" s="566" t="s">
        <v>98</v>
      </c>
      <c r="B25" s="31" t="s">
        <v>163</v>
      </c>
      <c r="C25" s="24">
        <v>1</v>
      </c>
      <c r="D25" s="22" t="s">
        <v>93</v>
      </c>
      <c r="E25" s="84">
        <v>17</v>
      </c>
      <c r="F25" s="24">
        <v>1</v>
      </c>
      <c r="G25" s="22" t="s">
        <v>93</v>
      </c>
      <c r="H25" s="84">
        <v>20</v>
      </c>
      <c r="I25" s="24">
        <v>1</v>
      </c>
      <c r="J25" s="22" t="s">
        <v>93</v>
      </c>
      <c r="K25" s="84">
        <v>20</v>
      </c>
    </row>
    <row r="26" spans="1:11" ht="19.5" customHeight="1" thickBot="1">
      <c r="A26" s="567"/>
      <c r="B26" s="35"/>
      <c r="C26" s="27"/>
      <c r="D26" s="25"/>
      <c r="E26" s="26"/>
      <c r="F26" s="27"/>
      <c r="G26" s="25"/>
      <c r="H26" s="26"/>
      <c r="I26" s="27"/>
      <c r="J26" s="25"/>
      <c r="K26" s="26"/>
    </row>
    <row r="27" spans="1:11" ht="19.5" customHeight="1" hidden="1">
      <c r="A27" s="567"/>
      <c r="B27" s="32"/>
      <c r="C27" s="27"/>
      <c r="D27" s="25"/>
      <c r="E27" s="26"/>
      <c r="F27" s="27"/>
      <c r="G27" s="25"/>
      <c r="H27" s="26"/>
      <c r="I27" s="27"/>
      <c r="J27" s="25"/>
      <c r="K27" s="26"/>
    </row>
    <row r="28" spans="1:11" ht="19.5" customHeight="1" hidden="1">
      <c r="A28" s="567"/>
      <c r="B28" s="32"/>
      <c r="C28" s="27"/>
      <c r="D28" s="25"/>
      <c r="E28" s="26"/>
      <c r="F28" s="27"/>
      <c r="G28" s="25"/>
      <c r="H28" s="26"/>
      <c r="I28" s="27"/>
      <c r="J28" s="25"/>
      <c r="K28" s="26"/>
    </row>
    <row r="29" spans="1:11" ht="19.5" customHeight="1" hidden="1" thickBot="1">
      <c r="A29" s="567"/>
      <c r="B29" s="33"/>
      <c r="C29" s="28"/>
      <c r="D29" s="29"/>
      <c r="E29" s="30"/>
      <c r="F29" s="27"/>
      <c r="G29" s="29"/>
      <c r="H29" s="26"/>
      <c r="I29" s="27"/>
      <c r="J29" s="29"/>
      <c r="K29" s="26"/>
    </row>
    <row r="30" spans="1:11" ht="19.5" customHeight="1" thickBot="1">
      <c r="A30" s="568"/>
      <c r="B30" s="14" t="s">
        <v>88</v>
      </c>
      <c r="C30" s="36">
        <f>SUM(C25:C29)</f>
        <v>1</v>
      </c>
      <c r="D30" s="37"/>
      <c r="E30" s="41">
        <f>SUM(E25:E29)</f>
        <v>17</v>
      </c>
      <c r="F30" s="36">
        <f>SUM(F25:F29)</f>
        <v>1</v>
      </c>
      <c r="G30" s="37"/>
      <c r="H30" s="41">
        <f>SUM(H25:H29)</f>
        <v>20</v>
      </c>
      <c r="I30" s="36">
        <f>SUM(I25:I29)</f>
        <v>1</v>
      </c>
      <c r="J30" s="37"/>
      <c r="K30" s="41">
        <f>SUM(K25:K29)</f>
        <v>20</v>
      </c>
    </row>
    <row r="31" spans="1:11" ht="19.5" customHeight="1" thickBot="1">
      <c r="A31" s="561" t="s">
        <v>43</v>
      </c>
      <c r="B31" s="562"/>
      <c r="C31" s="38">
        <f>C30</f>
        <v>1</v>
      </c>
      <c r="D31" s="39"/>
      <c r="E31" s="40">
        <f>E30</f>
        <v>17</v>
      </c>
      <c r="F31" s="38">
        <f>F30</f>
        <v>1</v>
      </c>
      <c r="G31" s="39"/>
      <c r="H31" s="40">
        <f>H30</f>
        <v>20</v>
      </c>
      <c r="I31" s="38">
        <f>I30</f>
        <v>1</v>
      </c>
      <c r="J31" s="39"/>
      <c r="K31" s="40">
        <f>K30</f>
        <v>20</v>
      </c>
    </row>
    <row r="32" spans="1:11" ht="19.5" customHeight="1" thickBot="1">
      <c r="A32" s="1"/>
      <c r="B32" s="2"/>
      <c r="C32" s="3"/>
      <c r="D32" s="3"/>
      <c r="E32" s="3"/>
      <c r="F32" s="3"/>
      <c r="G32" s="3"/>
      <c r="H32" s="3"/>
      <c r="I32" s="3"/>
      <c r="J32" s="3"/>
      <c r="K32" s="4"/>
    </row>
    <row r="33" spans="1:11" ht="19.5" customHeight="1" thickBot="1">
      <c r="A33" s="569" t="s">
        <v>85</v>
      </c>
      <c r="B33" s="570"/>
      <c r="C33" s="571"/>
      <c r="D33" s="571"/>
      <c r="E33" s="571"/>
      <c r="F33" s="571"/>
      <c r="G33" s="571"/>
      <c r="H33" s="571"/>
      <c r="I33" s="571"/>
      <c r="J33" s="571"/>
      <c r="K33" s="572"/>
    </row>
    <row r="34" spans="1:11" ht="19.5" customHeight="1">
      <c r="A34" s="566" t="s">
        <v>99</v>
      </c>
      <c r="B34" s="31" t="s">
        <v>164</v>
      </c>
      <c r="C34" s="24">
        <v>4</v>
      </c>
      <c r="D34" s="22" t="s">
        <v>93</v>
      </c>
      <c r="E34" s="189">
        <v>1</v>
      </c>
      <c r="F34" s="24">
        <v>6</v>
      </c>
      <c r="G34" s="22" t="s">
        <v>93</v>
      </c>
      <c r="H34" s="190">
        <v>2</v>
      </c>
      <c r="I34" s="24"/>
      <c r="J34" s="22"/>
      <c r="K34" s="23"/>
    </row>
    <row r="35" spans="1:11" ht="19.5" customHeight="1">
      <c r="A35" s="567"/>
      <c r="B35" s="35" t="s">
        <v>165</v>
      </c>
      <c r="C35" s="27">
        <v>4</v>
      </c>
      <c r="D35" s="25" t="s">
        <v>93</v>
      </c>
      <c r="E35" s="191">
        <v>1</v>
      </c>
      <c r="F35" s="27"/>
      <c r="G35" s="25"/>
      <c r="H35" s="191"/>
      <c r="I35" s="27"/>
      <c r="J35" s="25"/>
      <c r="K35" s="26"/>
    </row>
    <row r="36" spans="1:11" ht="19.5" customHeight="1">
      <c r="A36" s="567"/>
      <c r="B36" s="32" t="s">
        <v>166</v>
      </c>
      <c r="C36" s="27">
        <v>5</v>
      </c>
      <c r="D36" s="25" t="s">
        <v>93</v>
      </c>
      <c r="E36" s="191">
        <v>1.5</v>
      </c>
      <c r="F36" s="27">
        <v>12</v>
      </c>
      <c r="G36" s="25" t="s">
        <v>93</v>
      </c>
      <c r="H36" s="191">
        <v>5</v>
      </c>
      <c r="I36" s="27"/>
      <c r="J36" s="25"/>
      <c r="K36" s="26"/>
    </row>
    <row r="37" spans="1:11" ht="19.5" customHeight="1">
      <c r="A37" s="567"/>
      <c r="B37" s="32" t="s">
        <v>167</v>
      </c>
      <c r="C37" s="27">
        <v>2</v>
      </c>
      <c r="D37" s="25" t="s">
        <v>93</v>
      </c>
      <c r="E37" s="191">
        <v>1</v>
      </c>
      <c r="F37" s="27"/>
      <c r="G37" s="25"/>
      <c r="H37" s="191"/>
      <c r="I37" s="27"/>
      <c r="J37" s="25"/>
      <c r="K37" s="26"/>
    </row>
    <row r="38" spans="1:11" ht="19.5" customHeight="1" thickBot="1">
      <c r="A38" s="567"/>
      <c r="B38" s="33" t="s">
        <v>168</v>
      </c>
      <c r="C38" s="28">
        <v>15</v>
      </c>
      <c r="D38" s="29" t="s">
        <v>93</v>
      </c>
      <c r="E38" s="192">
        <v>6</v>
      </c>
      <c r="F38" s="27">
        <v>15</v>
      </c>
      <c r="G38" s="29" t="s">
        <v>93</v>
      </c>
      <c r="H38" s="191">
        <v>7</v>
      </c>
      <c r="I38" s="27"/>
      <c r="J38" s="29"/>
      <c r="K38" s="26"/>
    </row>
    <row r="39" spans="1:11" ht="19.5" customHeight="1" thickBot="1">
      <c r="A39" s="568"/>
      <c r="B39" s="14" t="s">
        <v>88</v>
      </c>
      <c r="C39" s="36">
        <f>SUM(C34:C38)</f>
        <v>30</v>
      </c>
      <c r="D39" s="37"/>
      <c r="E39" s="41">
        <f>SUM(E34:E38)</f>
        <v>10.5</v>
      </c>
      <c r="F39" s="36">
        <f>SUM(F34:F38)</f>
        <v>33</v>
      </c>
      <c r="G39" s="37"/>
      <c r="H39" s="41">
        <f>SUM(H34:H38)</f>
        <v>14</v>
      </c>
      <c r="I39" s="36">
        <f>SUM(I34:I38)</f>
        <v>0</v>
      </c>
      <c r="J39" s="37"/>
      <c r="K39" s="41">
        <f>SUM(K34:K38)</f>
        <v>0</v>
      </c>
    </row>
    <row r="40" spans="1:11" ht="19.5" customHeight="1" thickBot="1">
      <c r="A40" s="1"/>
      <c r="B40" s="2"/>
      <c r="C40" s="3"/>
      <c r="D40" s="3"/>
      <c r="E40" s="3"/>
      <c r="F40" s="3"/>
      <c r="G40" s="3"/>
      <c r="H40" s="3"/>
      <c r="I40" s="3"/>
      <c r="J40" s="3"/>
      <c r="K40" s="4"/>
    </row>
    <row r="41" spans="1:11" ht="19.5" customHeight="1">
      <c r="A41" s="566" t="s">
        <v>120</v>
      </c>
      <c r="B41" s="31" t="s">
        <v>169</v>
      </c>
      <c r="C41" s="24">
        <v>15</v>
      </c>
      <c r="D41" s="22" t="s">
        <v>93</v>
      </c>
      <c r="E41" s="23">
        <v>22.5</v>
      </c>
      <c r="F41" s="24">
        <v>15</v>
      </c>
      <c r="G41" s="22" t="s">
        <v>93</v>
      </c>
      <c r="H41" s="85">
        <v>72</v>
      </c>
      <c r="I41" s="24">
        <v>10</v>
      </c>
      <c r="J41" s="22" t="s">
        <v>93</v>
      </c>
      <c r="K41" s="23">
        <v>36</v>
      </c>
    </row>
    <row r="42" spans="1:11" ht="19.5" customHeight="1">
      <c r="A42" s="567"/>
      <c r="B42" s="35" t="s">
        <v>170</v>
      </c>
      <c r="C42" s="27">
        <v>5</v>
      </c>
      <c r="D42" s="25" t="s">
        <v>93</v>
      </c>
      <c r="E42" s="26">
        <v>10</v>
      </c>
      <c r="F42" s="27">
        <v>5</v>
      </c>
      <c r="G42" s="25" t="s">
        <v>93</v>
      </c>
      <c r="H42" s="26">
        <v>10</v>
      </c>
      <c r="I42" s="27"/>
      <c r="J42" s="25"/>
      <c r="K42" s="26"/>
    </row>
    <row r="43" spans="1:11" ht="19.5" customHeight="1">
      <c r="A43" s="567"/>
      <c r="B43" s="32" t="s">
        <v>171</v>
      </c>
      <c r="C43" s="27"/>
      <c r="D43" s="25"/>
      <c r="E43" s="26"/>
      <c r="F43" s="27">
        <v>1</v>
      </c>
      <c r="G43" s="25" t="s">
        <v>93</v>
      </c>
      <c r="H43" s="26">
        <v>60</v>
      </c>
      <c r="I43" s="27"/>
      <c r="J43" s="25"/>
      <c r="K43" s="26"/>
    </row>
    <row r="44" spans="1:11" ht="19.5" customHeight="1">
      <c r="A44" s="567"/>
      <c r="B44" s="32" t="s">
        <v>172</v>
      </c>
      <c r="C44" s="27">
        <v>1</v>
      </c>
      <c r="D44" s="25" t="s">
        <v>93</v>
      </c>
      <c r="E44" s="26">
        <v>26</v>
      </c>
      <c r="F44" s="27"/>
      <c r="G44" s="25"/>
      <c r="H44" s="26"/>
      <c r="I44" s="27"/>
      <c r="J44" s="25"/>
      <c r="K44" s="26"/>
    </row>
    <row r="45" spans="1:11" ht="19.5" customHeight="1" thickBot="1">
      <c r="A45" s="567"/>
      <c r="B45" s="33"/>
      <c r="C45" s="28"/>
      <c r="D45" s="29"/>
      <c r="E45" s="30"/>
      <c r="F45" s="27"/>
      <c r="G45" s="25"/>
      <c r="H45" s="26"/>
      <c r="I45" s="27"/>
      <c r="J45" s="25"/>
      <c r="K45" s="26"/>
    </row>
    <row r="46" spans="1:11" ht="19.5" customHeight="1" thickBot="1">
      <c r="A46" s="568"/>
      <c r="B46" s="14" t="s">
        <v>88</v>
      </c>
      <c r="C46" s="36">
        <f>SUM(C41:C45)</f>
        <v>21</v>
      </c>
      <c r="D46" s="37"/>
      <c r="E46" s="41">
        <f>SUM(E41:E45)</f>
        <v>58.5</v>
      </c>
      <c r="F46" s="36">
        <f>SUM(F41:F45)</f>
        <v>21</v>
      </c>
      <c r="G46" s="37"/>
      <c r="H46" s="41">
        <f>SUM(H41:H45)</f>
        <v>142</v>
      </c>
      <c r="I46" s="36">
        <f>SUM(I41:I45)</f>
        <v>10</v>
      </c>
      <c r="J46" s="37"/>
      <c r="K46" s="41">
        <f>SUM(K41:K45)</f>
        <v>36</v>
      </c>
    </row>
    <row r="47" spans="1:11" ht="19.5" customHeight="1" thickBot="1">
      <c r="A47" s="1"/>
      <c r="B47" s="58"/>
      <c r="C47" s="3"/>
      <c r="D47" s="3"/>
      <c r="E47" s="3"/>
      <c r="F47" s="3"/>
      <c r="G47" s="3"/>
      <c r="H47" s="3"/>
      <c r="I47" s="3"/>
      <c r="J47" s="3"/>
      <c r="K47" s="4"/>
    </row>
    <row r="48" spans="1:11" ht="19.5" customHeight="1" thickBot="1">
      <c r="A48" s="573" t="s">
        <v>100</v>
      </c>
      <c r="B48" s="193" t="s">
        <v>205</v>
      </c>
      <c r="C48" s="86"/>
      <c r="D48" s="22"/>
      <c r="E48" s="23"/>
      <c r="F48" s="24">
        <v>1</v>
      </c>
      <c r="G48" s="22" t="s">
        <v>93</v>
      </c>
      <c r="H48" s="23">
        <v>1500</v>
      </c>
      <c r="I48" s="24"/>
      <c r="J48" s="22"/>
      <c r="K48" s="23"/>
    </row>
    <row r="49" spans="1:11" ht="19.5" customHeight="1">
      <c r="A49" s="574"/>
      <c r="B49" s="193" t="s">
        <v>206</v>
      </c>
      <c r="C49" s="87"/>
      <c r="D49" s="45"/>
      <c r="E49" s="46"/>
      <c r="F49" s="44">
        <v>1</v>
      </c>
      <c r="G49" s="25" t="s">
        <v>93</v>
      </c>
      <c r="H49" s="46">
        <v>250</v>
      </c>
      <c r="I49" s="87"/>
      <c r="J49" s="25"/>
      <c r="K49" s="46"/>
    </row>
    <row r="50" spans="1:11" ht="19.5" customHeight="1" thickBot="1">
      <c r="A50" s="574"/>
      <c r="B50" s="194" t="s">
        <v>207</v>
      </c>
      <c r="C50" s="195"/>
      <c r="D50" s="196"/>
      <c r="E50" s="197"/>
      <c r="F50" s="198">
        <v>1</v>
      </c>
      <c r="G50" s="25" t="s">
        <v>93</v>
      </c>
      <c r="H50" s="197">
        <v>1500</v>
      </c>
      <c r="I50" s="198"/>
      <c r="J50" s="25"/>
      <c r="K50" s="197"/>
    </row>
    <row r="51" spans="1:11" ht="19.5" customHeight="1">
      <c r="A51" s="574"/>
      <c r="B51" s="194" t="s">
        <v>208</v>
      </c>
      <c r="C51" s="195"/>
      <c r="D51" s="196"/>
      <c r="E51" s="197"/>
      <c r="F51" s="198"/>
      <c r="G51" s="196"/>
      <c r="H51" s="197"/>
      <c r="I51" s="24">
        <v>1</v>
      </c>
      <c r="J51" s="22" t="s">
        <v>93</v>
      </c>
      <c r="K51" s="197">
        <v>1000</v>
      </c>
    </row>
    <row r="52" spans="1:11" ht="19.5" customHeight="1">
      <c r="A52" s="574"/>
      <c r="B52" s="199" t="s">
        <v>209</v>
      </c>
      <c r="C52" s="195"/>
      <c r="D52" s="72"/>
      <c r="E52" s="197"/>
      <c r="F52" s="198"/>
      <c r="G52" s="196"/>
      <c r="H52" s="197"/>
      <c r="I52" s="44">
        <v>1</v>
      </c>
      <c r="J52" s="25" t="s">
        <v>93</v>
      </c>
      <c r="K52" s="197">
        <v>1000</v>
      </c>
    </row>
    <row r="53" spans="1:11" ht="19.5" customHeight="1" thickBot="1">
      <c r="A53" s="574"/>
      <c r="B53" s="194" t="s">
        <v>210</v>
      </c>
      <c r="C53" s="195"/>
      <c r="D53" s="72"/>
      <c r="E53" s="197"/>
      <c r="F53" s="198"/>
      <c r="G53" s="196"/>
      <c r="H53" s="197"/>
      <c r="I53" s="198">
        <v>1</v>
      </c>
      <c r="J53" s="25" t="s">
        <v>93</v>
      </c>
      <c r="K53" s="197">
        <v>250</v>
      </c>
    </row>
    <row r="54" spans="1:11" ht="19.5" customHeight="1" thickBot="1">
      <c r="A54" s="575"/>
      <c r="B54" s="14" t="s">
        <v>88</v>
      </c>
      <c r="C54" s="89">
        <f>SUM(C48:C53)</f>
        <v>0</v>
      </c>
      <c r="D54" s="37"/>
      <c r="E54" s="41">
        <f>SUM(E48:E53)</f>
        <v>0</v>
      </c>
      <c r="F54" s="36">
        <f>SUM(F48:F53)</f>
        <v>3</v>
      </c>
      <c r="G54" s="37"/>
      <c r="H54" s="41">
        <f>SUM(H48:H53)</f>
        <v>3250</v>
      </c>
      <c r="I54" s="36">
        <f>SUM(I48:I53)</f>
        <v>3</v>
      </c>
      <c r="J54" s="37"/>
      <c r="K54" s="41">
        <f>SUM(K48:K53)</f>
        <v>2250</v>
      </c>
    </row>
    <row r="55" spans="1:11" ht="19.5" customHeight="1" thickBot="1">
      <c r="A55" s="1"/>
      <c r="B55" s="2"/>
      <c r="C55" s="3"/>
      <c r="D55" s="3"/>
      <c r="E55" s="3"/>
      <c r="F55" s="3"/>
      <c r="G55" s="3"/>
      <c r="H55" s="3"/>
      <c r="I55" s="3"/>
      <c r="J55" s="3"/>
      <c r="K55" s="4"/>
    </row>
    <row r="56" spans="1:11" ht="19.5" customHeight="1" hidden="1">
      <c r="A56" s="566" t="s">
        <v>101</v>
      </c>
      <c r="B56" s="31"/>
      <c r="C56" s="24"/>
      <c r="D56" s="22"/>
      <c r="E56" s="23"/>
      <c r="F56" s="24"/>
      <c r="G56" s="22"/>
      <c r="H56" s="23"/>
      <c r="I56" s="24"/>
      <c r="J56" s="22"/>
      <c r="K56" s="23"/>
    </row>
    <row r="57" spans="1:11" ht="19.5" customHeight="1" hidden="1">
      <c r="A57" s="567"/>
      <c r="B57" s="35"/>
      <c r="C57" s="27"/>
      <c r="D57" s="25"/>
      <c r="E57" s="26"/>
      <c r="F57" s="27"/>
      <c r="G57" s="25"/>
      <c r="H57" s="26"/>
      <c r="I57" s="27"/>
      <c r="J57" s="25"/>
      <c r="K57" s="26"/>
    </row>
    <row r="58" spans="1:11" ht="19.5" customHeight="1" hidden="1">
      <c r="A58" s="567"/>
      <c r="B58" s="32"/>
      <c r="C58" s="27"/>
      <c r="D58" s="25"/>
      <c r="E58" s="26"/>
      <c r="F58" s="27"/>
      <c r="G58" s="25"/>
      <c r="H58" s="26"/>
      <c r="I58" s="27"/>
      <c r="J58" s="25"/>
      <c r="K58" s="26"/>
    </row>
    <row r="59" spans="1:11" ht="19.5" customHeight="1" hidden="1">
      <c r="A59" s="567"/>
      <c r="B59" s="33"/>
      <c r="C59" s="28"/>
      <c r="D59" s="29"/>
      <c r="E59" s="30"/>
      <c r="F59" s="27"/>
      <c r="G59" s="25"/>
      <c r="H59" s="26"/>
      <c r="I59" s="27"/>
      <c r="J59" s="25"/>
      <c r="K59" s="26"/>
    </row>
    <row r="60" spans="1:11" ht="19.5" customHeight="1" hidden="1">
      <c r="A60" s="568"/>
      <c r="B60" s="14" t="s">
        <v>88</v>
      </c>
      <c r="C60" s="36">
        <f>SUM(C56:C59)</f>
        <v>0</v>
      </c>
      <c r="D60" s="37"/>
      <c r="E60" s="41">
        <f>SUM(E56:E59)</f>
        <v>0</v>
      </c>
      <c r="F60" s="36">
        <f>SUM(F56:F59)</f>
        <v>0</v>
      </c>
      <c r="G60" s="37"/>
      <c r="H60" s="41">
        <f>SUM(H56:H59)</f>
        <v>0</v>
      </c>
      <c r="I60" s="36">
        <f>SUM(I56:I59)</f>
        <v>0</v>
      </c>
      <c r="J60" s="37"/>
      <c r="K60" s="41">
        <f>SUM(K56:K59)</f>
        <v>0</v>
      </c>
    </row>
    <row r="61" spans="1:11" ht="33.75" customHeight="1" thickBot="1">
      <c r="A61" s="561" t="s">
        <v>45</v>
      </c>
      <c r="B61" s="562"/>
      <c r="C61" s="38">
        <f>C39+C46+C54+C60</f>
        <v>51</v>
      </c>
      <c r="D61" s="39"/>
      <c r="E61" s="40">
        <f>E39+E46+E54+E60</f>
        <v>69</v>
      </c>
      <c r="F61" s="38">
        <f>F39+F46+F54+F60</f>
        <v>57</v>
      </c>
      <c r="G61" s="39"/>
      <c r="H61" s="40">
        <f>H39+H46+H54+H60</f>
        <v>3406</v>
      </c>
      <c r="I61" s="38">
        <f>I39+I46+I54+I60</f>
        <v>13</v>
      </c>
      <c r="J61" s="39"/>
      <c r="K61" s="40">
        <f>K39+K46+K54+K60</f>
        <v>2286</v>
      </c>
    </row>
    <row r="62" spans="1:11" ht="19.5" customHeight="1">
      <c r="A62" s="1"/>
      <c r="B62" s="2"/>
      <c r="C62" s="3"/>
      <c r="D62" s="3"/>
      <c r="E62" s="3"/>
      <c r="F62" s="3"/>
      <c r="G62" s="3"/>
      <c r="H62" s="3"/>
      <c r="I62" s="3"/>
      <c r="J62" s="3"/>
      <c r="K62" s="4"/>
    </row>
    <row r="63" spans="1:11" ht="19.5" customHeight="1" hidden="1">
      <c r="A63" s="563" t="s">
        <v>86</v>
      </c>
      <c r="B63" s="564"/>
      <c r="C63" s="564"/>
      <c r="D63" s="564"/>
      <c r="E63" s="564"/>
      <c r="F63" s="564"/>
      <c r="G63" s="564"/>
      <c r="H63" s="564"/>
      <c r="I63" s="564"/>
      <c r="J63" s="564"/>
      <c r="K63" s="565"/>
    </row>
    <row r="64" spans="1:11" ht="19.5" customHeight="1" hidden="1">
      <c r="A64" s="566" t="s">
        <v>102</v>
      </c>
      <c r="B64" s="31"/>
      <c r="C64" s="24"/>
      <c r="D64" s="22"/>
      <c r="E64" s="23"/>
      <c r="F64" s="24"/>
      <c r="G64" s="22"/>
      <c r="H64" s="23"/>
      <c r="I64" s="24"/>
      <c r="J64" s="22"/>
      <c r="K64" s="23"/>
    </row>
    <row r="65" spans="1:11" ht="19.5" customHeight="1" hidden="1">
      <c r="A65" s="567"/>
      <c r="B65" s="35"/>
      <c r="C65" s="27"/>
      <c r="D65" s="25"/>
      <c r="E65" s="26"/>
      <c r="F65" s="27"/>
      <c r="G65" s="25"/>
      <c r="H65" s="26"/>
      <c r="I65" s="27"/>
      <c r="J65" s="25"/>
      <c r="K65" s="26"/>
    </row>
    <row r="66" spans="1:11" ht="19.5" customHeight="1" hidden="1">
      <c r="A66" s="567"/>
      <c r="B66" s="32"/>
      <c r="C66" s="27"/>
      <c r="D66" s="25"/>
      <c r="E66" s="26"/>
      <c r="F66" s="27"/>
      <c r="G66" s="25"/>
      <c r="H66" s="26"/>
      <c r="I66" s="27"/>
      <c r="J66" s="25"/>
      <c r="K66" s="26"/>
    </row>
    <row r="67" spans="1:11" ht="19.5" customHeight="1" hidden="1">
      <c r="A67" s="567"/>
      <c r="B67" s="32"/>
      <c r="C67" s="27"/>
      <c r="D67" s="25"/>
      <c r="E67" s="26"/>
      <c r="F67" s="27"/>
      <c r="G67" s="25"/>
      <c r="H67" s="26"/>
      <c r="I67" s="27"/>
      <c r="J67" s="25"/>
      <c r="K67" s="26"/>
    </row>
    <row r="68" spans="1:11" ht="19.5" customHeight="1" hidden="1">
      <c r="A68" s="567"/>
      <c r="B68" s="33"/>
      <c r="C68" s="28"/>
      <c r="D68" s="29"/>
      <c r="E68" s="30"/>
      <c r="F68" s="27"/>
      <c r="G68" s="25"/>
      <c r="H68" s="26"/>
      <c r="I68" s="27"/>
      <c r="J68" s="25"/>
      <c r="K68" s="26"/>
    </row>
    <row r="69" spans="1:11" ht="19.5" customHeight="1" hidden="1">
      <c r="A69" s="568"/>
      <c r="B69" s="14" t="s">
        <v>88</v>
      </c>
      <c r="C69" s="36">
        <f>SUM(C64:C68)</f>
        <v>0</v>
      </c>
      <c r="D69" s="37"/>
      <c r="E69" s="41">
        <f>SUM(E64:E68)</f>
        <v>0</v>
      </c>
      <c r="F69" s="36">
        <f>SUM(F64:F68)</f>
        <v>0</v>
      </c>
      <c r="G69" s="37"/>
      <c r="H69" s="41">
        <f>SUM(H64:H68)</f>
        <v>0</v>
      </c>
      <c r="I69" s="36">
        <f>SUM(I64:I68)</f>
        <v>0</v>
      </c>
      <c r="J69" s="37"/>
      <c r="K69" s="41">
        <f>SUM(K64:K68)</f>
        <v>0</v>
      </c>
    </row>
    <row r="70" spans="1:11" ht="19.5" customHeight="1" thickBot="1">
      <c r="A70" s="1"/>
      <c r="B70" s="2"/>
      <c r="C70" s="3"/>
      <c r="D70" s="3"/>
      <c r="E70" s="3"/>
      <c r="F70" s="3"/>
      <c r="G70" s="3"/>
      <c r="H70" s="3"/>
      <c r="I70" s="3"/>
      <c r="J70" s="3"/>
      <c r="K70" s="4"/>
    </row>
    <row r="71" spans="1:11" ht="19.5" customHeight="1">
      <c r="A71" s="566" t="s">
        <v>103</v>
      </c>
      <c r="B71" s="31" t="s">
        <v>174</v>
      </c>
      <c r="C71" s="24">
        <v>10</v>
      </c>
      <c r="D71" s="22" t="s">
        <v>93</v>
      </c>
      <c r="E71" s="23">
        <v>5</v>
      </c>
      <c r="F71" s="24">
        <v>25</v>
      </c>
      <c r="G71" s="22" t="s">
        <v>93</v>
      </c>
      <c r="H71" s="23">
        <v>13</v>
      </c>
      <c r="I71" s="24">
        <v>35</v>
      </c>
      <c r="J71" s="22" t="s">
        <v>93</v>
      </c>
      <c r="K71" s="23">
        <v>18</v>
      </c>
    </row>
    <row r="72" spans="1:11" ht="19.5" customHeight="1">
      <c r="A72" s="567"/>
      <c r="B72" s="35" t="s">
        <v>175</v>
      </c>
      <c r="C72" s="27">
        <v>20</v>
      </c>
      <c r="D72" s="25" t="s">
        <v>93</v>
      </c>
      <c r="E72" s="26">
        <v>70</v>
      </c>
      <c r="F72" s="27">
        <v>20</v>
      </c>
      <c r="G72" s="25" t="s">
        <v>93</v>
      </c>
      <c r="H72" s="26">
        <v>70</v>
      </c>
      <c r="I72" s="27">
        <v>10</v>
      </c>
      <c r="J72" s="25" t="s">
        <v>93</v>
      </c>
      <c r="K72" s="26">
        <v>35</v>
      </c>
    </row>
    <row r="73" spans="1:11" ht="19.5" customHeight="1">
      <c r="A73" s="567"/>
      <c r="B73" s="32" t="s">
        <v>176</v>
      </c>
      <c r="C73" s="27">
        <v>10</v>
      </c>
      <c r="D73" s="25" t="s">
        <v>74</v>
      </c>
      <c r="E73" s="26">
        <v>15</v>
      </c>
      <c r="F73" s="27">
        <v>20</v>
      </c>
      <c r="G73" s="25" t="s">
        <v>74</v>
      </c>
      <c r="H73" s="26">
        <v>30</v>
      </c>
      <c r="I73" s="27">
        <v>20</v>
      </c>
      <c r="J73" s="25" t="s">
        <v>74</v>
      </c>
      <c r="K73" s="26">
        <v>30</v>
      </c>
    </row>
    <row r="74" spans="1:11" ht="32.25" customHeight="1">
      <c r="A74" s="567"/>
      <c r="B74" s="32" t="s">
        <v>211</v>
      </c>
      <c r="C74" s="27">
        <v>20</v>
      </c>
      <c r="D74" s="25" t="s">
        <v>93</v>
      </c>
      <c r="E74" s="26">
        <v>64</v>
      </c>
      <c r="F74" s="27">
        <v>20</v>
      </c>
      <c r="G74" s="25" t="s">
        <v>93</v>
      </c>
      <c r="H74" s="26">
        <v>44</v>
      </c>
      <c r="I74" s="27">
        <v>20</v>
      </c>
      <c r="J74" s="25" t="s">
        <v>93</v>
      </c>
      <c r="K74" s="26">
        <v>25</v>
      </c>
    </row>
    <row r="75" spans="1:11" ht="19.5" customHeight="1" thickBot="1">
      <c r="A75" s="567"/>
      <c r="B75" s="33"/>
      <c r="C75" s="28"/>
      <c r="D75" s="29"/>
      <c r="E75" s="30"/>
      <c r="F75" s="27"/>
      <c r="G75" s="25"/>
      <c r="H75" s="26"/>
      <c r="I75" s="27"/>
      <c r="J75" s="25"/>
      <c r="K75" s="26"/>
    </row>
    <row r="76" spans="1:11" ht="19.5" customHeight="1" thickBot="1">
      <c r="A76" s="568"/>
      <c r="B76" s="14" t="s">
        <v>88</v>
      </c>
      <c r="C76" s="36">
        <f>SUM(C71:C75)</f>
        <v>60</v>
      </c>
      <c r="D76" s="37"/>
      <c r="E76" s="41">
        <f>SUM(E71:E75)</f>
        <v>154</v>
      </c>
      <c r="F76" s="36">
        <f>SUM(F71:F75)</f>
        <v>85</v>
      </c>
      <c r="G76" s="37"/>
      <c r="H76" s="41">
        <f>SUM(H71:H75)</f>
        <v>157</v>
      </c>
      <c r="I76" s="36">
        <f>SUM(I71:I75)</f>
        <v>85</v>
      </c>
      <c r="J76" s="37"/>
      <c r="K76" s="41">
        <f>SUM(K71:K75)</f>
        <v>108</v>
      </c>
    </row>
    <row r="77" spans="1:11" ht="19.5" customHeight="1" thickBot="1">
      <c r="A77" s="561" t="s">
        <v>47</v>
      </c>
      <c r="B77" s="562" t="s">
        <v>18</v>
      </c>
      <c r="C77" s="38">
        <f>C69+C76</f>
        <v>60</v>
      </c>
      <c r="D77" s="39"/>
      <c r="E77" s="40">
        <f>E69+E76</f>
        <v>154</v>
      </c>
      <c r="F77" s="38">
        <f>F69+F76</f>
        <v>85</v>
      </c>
      <c r="G77" s="39"/>
      <c r="H77" s="40">
        <f>H69+H76</f>
        <v>157</v>
      </c>
      <c r="I77" s="38">
        <f>I69+I76</f>
        <v>85</v>
      </c>
      <c r="J77" s="39"/>
      <c r="K77" s="40">
        <f>K69+K76</f>
        <v>108</v>
      </c>
    </row>
    <row r="78" spans="1:11" ht="19.5" customHeight="1">
      <c r="A78" s="1"/>
      <c r="B78" s="2"/>
      <c r="C78" s="3"/>
      <c r="D78" s="3"/>
      <c r="E78" s="3"/>
      <c r="F78" s="3"/>
      <c r="G78" s="3"/>
      <c r="H78" s="3"/>
      <c r="I78" s="3"/>
      <c r="J78" s="3"/>
      <c r="K78" s="4"/>
    </row>
    <row r="79" spans="1:11" ht="19.5" customHeight="1" hidden="1">
      <c r="A79" s="563" t="s">
        <v>54</v>
      </c>
      <c r="B79" s="564"/>
      <c r="C79" s="564"/>
      <c r="D79" s="564"/>
      <c r="E79" s="564"/>
      <c r="F79" s="564"/>
      <c r="G79" s="564"/>
      <c r="H79" s="564"/>
      <c r="I79" s="564"/>
      <c r="J79" s="564"/>
      <c r="K79" s="565"/>
    </row>
    <row r="80" spans="1:11" ht="19.5" customHeight="1" hidden="1">
      <c r="A80" s="566" t="s">
        <v>104</v>
      </c>
      <c r="B80" s="31"/>
      <c r="C80" s="24"/>
      <c r="D80" s="22"/>
      <c r="E80" s="23"/>
      <c r="F80" s="24"/>
      <c r="G80" s="22"/>
      <c r="H80" s="23"/>
      <c r="I80" s="24"/>
      <c r="J80" s="22"/>
      <c r="K80" s="23"/>
    </row>
    <row r="81" spans="1:11" ht="19.5" customHeight="1" hidden="1">
      <c r="A81" s="567"/>
      <c r="B81" s="35"/>
      <c r="C81" s="27"/>
      <c r="D81" s="25"/>
      <c r="E81" s="26"/>
      <c r="F81" s="27"/>
      <c r="G81" s="25"/>
      <c r="H81" s="26"/>
      <c r="I81" s="27"/>
      <c r="J81" s="25"/>
      <c r="K81" s="26"/>
    </row>
    <row r="82" spans="1:11" ht="19.5" customHeight="1" hidden="1">
      <c r="A82" s="567"/>
      <c r="B82" s="32"/>
      <c r="C82" s="27"/>
      <c r="D82" s="25"/>
      <c r="E82" s="26"/>
      <c r="F82" s="27"/>
      <c r="G82" s="25"/>
      <c r="H82" s="26"/>
      <c r="I82" s="27"/>
      <c r="J82" s="25"/>
      <c r="K82" s="26"/>
    </row>
    <row r="83" spans="1:11" ht="19.5" customHeight="1" hidden="1">
      <c r="A83" s="567"/>
      <c r="B83" s="32"/>
      <c r="C83" s="27"/>
      <c r="D83" s="25"/>
      <c r="E83" s="26"/>
      <c r="F83" s="27"/>
      <c r="G83" s="25"/>
      <c r="H83" s="26"/>
      <c r="I83" s="27"/>
      <c r="J83" s="25"/>
      <c r="K83" s="26"/>
    </row>
    <row r="84" spans="1:11" ht="19.5" customHeight="1" hidden="1">
      <c r="A84" s="567"/>
      <c r="B84" s="33"/>
      <c r="C84" s="28"/>
      <c r="D84" s="29"/>
      <c r="E84" s="30"/>
      <c r="F84" s="27"/>
      <c r="G84" s="25"/>
      <c r="H84" s="26"/>
      <c r="I84" s="27"/>
      <c r="J84" s="25"/>
      <c r="K84" s="26"/>
    </row>
    <row r="85" spans="1:11" ht="19.5" customHeight="1" hidden="1">
      <c r="A85" s="568"/>
      <c r="B85" s="14" t="s">
        <v>88</v>
      </c>
      <c r="C85" s="36">
        <f>SUM(C80:C84)</f>
        <v>0</v>
      </c>
      <c r="D85" s="37"/>
      <c r="E85" s="41">
        <f>SUM(E80:E84)</f>
        <v>0</v>
      </c>
      <c r="F85" s="36">
        <f>SUM(F80:F84)</f>
        <v>0</v>
      </c>
      <c r="G85" s="37"/>
      <c r="H85" s="41">
        <f>SUM(H80:H84)</f>
        <v>0</v>
      </c>
      <c r="I85" s="36">
        <f>SUM(I80:I84)</f>
        <v>0</v>
      </c>
      <c r="J85" s="37"/>
      <c r="K85" s="41">
        <f>SUM(K80:K84)</f>
        <v>0</v>
      </c>
    </row>
    <row r="86" spans="1:11" ht="19.5" customHeight="1" hidden="1">
      <c r="A86" s="1"/>
      <c r="B86" s="2"/>
      <c r="C86" s="3"/>
      <c r="D86" s="3"/>
      <c r="E86" s="3"/>
      <c r="F86" s="3"/>
      <c r="G86" s="3"/>
      <c r="H86" s="3"/>
      <c r="I86" s="3"/>
      <c r="J86" s="3"/>
      <c r="K86" s="4"/>
    </row>
    <row r="87" spans="1:11" ht="19.5" customHeight="1" hidden="1">
      <c r="A87" s="566" t="s">
        <v>105</v>
      </c>
      <c r="B87" s="31"/>
      <c r="C87" s="24"/>
      <c r="D87" s="22"/>
      <c r="E87" s="23"/>
      <c r="F87" s="24"/>
      <c r="G87" s="22"/>
      <c r="H87" s="23"/>
      <c r="I87" s="24"/>
      <c r="J87" s="22"/>
      <c r="K87" s="23"/>
    </row>
    <row r="88" spans="1:11" ht="19.5" customHeight="1" hidden="1">
      <c r="A88" s="567"/>
      <c r="B88" s="35"/>
      <c r="C88" s="27"/>
      <c r="D88" s="25"/>
      <c r="E88" s="26"/>
      <c r="F88" s="27"/>
      <c r="G88" s="25"/>
      <c r="H88" s="26"/>
      <c r="I88" s="27"/>
      <c r="J88" s="25"/>
      <c r="K88" s="26"/>
    </row>
    <row r="89" spans="1:11" ht="19.5" customHeight="1" hidden="1">
      <c r="A89" s="567"/>
      <c r="B89" s="32"/>
      <c r="C89" s="27"/>
      <c r="D89" s="25"/>
      <c r="E89" s="26"/>
      <c r="F89" s="27"/>
      <c r="G89" s="25"/>
      <c r="H89" s="26"/>
      <c r="I89" s="27"/>
      <c r="J89" s="25"/>
      <c r="K89" s="26"/>
    </row>
    <row r="90" spans="1:11" ht="19.5" customHeight="1" hidden="1">
      <c r="A90" s="567"/>
      <c r="B90" s="32"/>
      <c r="C90" s="27"/>
      <c r="D90" s="25"/>
      <c r="E90" s="26"/>
      <c r="F90" s="27"/>
      <c r="G90" s="25"/>
      <c r="H90" s="26"/>
      <c r="I90" s="27"/>
      <c r="J90" s="25"/>
      <c r="K90" s="26"/>
    </row>
    <row r="91" spans="1:11" ht="19.5" customHeight="1" hidden="1">
      <c r="A91" s="567"/>
      <c r="B91" s="33"/>
      <c r="C91" s="28"/>
      <c r="D91" s="29"/>
      <c r="E91" s="30"/>
      <c r="F91" s="27"/>
      <c r="G91" s="25"/>
      <c r="H91" s="26"/>
      <c r="I91" s="27"/>
      <c r="J91" s="25"/>
      <c r="K91" s="26"/>
    </row>
    <row r="92" spans="1:11" ht="19.5" customHeight="1" hidden="1">
      <c r="A92" s="568"/>
      <c r="B92" s="14" t="s">
        <v>88</v>
      </c>
      <c r="C92" s="36">
        <f>SUM(C87:C91)</f>
        <v>0</v>
      </c>
      <c r="D92" s="37"/>
      <c r="E92" s="41">
        <f>SUM(E87:E91)</f>
        <v>0</v>
      </c>
      <c r="F92" s="36">
        <f>SUM(F87:F91)</f>
        <v>0</v>
      </c>
      <c r="G92" s="37"/>
      <c r="H92" s="41">
        <f>SUM(H87:H91)</f>
        <v>0</v>
      </c>
      <c r="I92" s="36">
        <f>SUM(I87:I91)</f>
        <v>0</v>
      </c>
      <c r="J92" s="37"/>
      <c r="K92" s="41">
        <f>SUM(K87:K91)</f>
        <v>0</v>
      </c>
    </row>
    <row r="93" spans="1:11" ht="19.5" customHeight="1" hidden="1">
      <c r="A93" s="1"/>
      <c r="B93" s="2"/>
      <c r="C93" s="3"/>
      <c r="D93" s="3"/>
      <c r="E93" s="3"/>
      <c r="F93" s="3"/>
      <c r="G93" s="3"/>
      <c r="H93" s="3"/>
      <c r="I93" s="3"/>
      <c r="J93" s="3"/>
      <c r="K93" s="4"/>
    </row>
    <row r="94" spans="1:11" ht="19.5" customHeight="1" hidden="1">
      <c r="A94" s="566" t="s">
        <v>106</v>
      </c>
      <c r="B94" s="31"/>
      <c r="C94" s="24"/>
      <c r="D94" s="22"/>
      <c r="E94" s="23"/>
      <c r="F94" s="24"/>
      <c r="G94" s="22"/>
      <c r="H94" s="23"/>
      <c r="I94" s="24"/>
      <c r="J94" s="22"/>
      <c r="K94" s="23"/>
    </row>
    <row r="95" spans="1:11" ht="19.5" customHeight="1" hidden="1">
      <c r="A95" s="567"/>
      <c r="B95" s="35"/>
      <c r="C95" s="27"/>
      <c r="D95" s="25"/>
      <c r="E95" s="26"/>
      <c r="F95" s="27"/>
      <c r="G95" s="25"/>
      <c r="H95" s="26"/>
      <c r="I95" s="27"/>
      <c r="J95" s="25"/>
      <c r="K95" s="26"/>
    </row>
    <row r="96" spans="1:11" ht="19.5" customHeight="1" hidden="1">
      <c r="A96" s="567"/>
      <c r="B96" s="32"/>
      <c r="C96" s="27"/>
      <c r="D96" s="25"/>
      <c r="E96" s="26"/>
      <c r="F96" s="27"/>
      <c r="G96" s="25"/>
      <c r="H96" s="26"/>
      <c r="I96" s="27"/>
      <c r="J96" s="25"/>
      <c r="K96" s="26"/>
    </row>
    <row r="97" spans="1:11" ht="19.5" customHeight="1" hidden="1">
      <c r="A97" s="567"/>
      <c r="B97" s="32"/>
      <c r="C97" s="27"/>
      <c r="D97" s="25"/>
      <c r="E97" s="26"/>
      <c r="F97" s="27"/>
      <c r="G97" s="25"/>
      <c r="H97" s="26"/>
      <c r="I97" s="27"/>
      <c r="J97" s="25"/>
      <c r="K97" s="26"/>
    </row>
    <row r="98" spans="1:11" ht="19.5" customHeight="1" hidden="1">
      <c r="A98" s="567"/>
      <c r="B98" s="33"/>
      <c r="C98" s="28"/>
      <c r="D98" s="29"/>
      <c r="E98" s="30"/>
      <c r="F98" s="27"/>
      <c r="G98" s="25"/>
      <c r="H98" s="26"/>
      <c r="I98" s="27"/>
      <c r="J98" s="25"/>
      <c r="K98" s="26"/>
    </row>
    <row r="99" spans="1:11" ht="19.5" customHeight="1" hidden="1">
      <c r="A99" s="568"/>
      <c r="B99" s="14" t="s">
        <v>88</v>
      </c>
      <c r="C99" s="36">
        <f>SUM(C94:C98)</f>
        <v>0</v>
      </c>
      <c r="D99" s="37"/>
      <c r="E99" s="41">
        <f>SUM(E94:E98)</f>
        <v>0</v>
      </c>
      <c r="F99" s="36">
        <f>SUM(F94:F98)</f>
        <v>0</v>
      </c>
      <c r="G99" s="37"/>
      <c r="H99" s="41">
        <f>SUM(H94:H98)</f>
        <v>0</v>
      </c>
      <c r="I99" s="36">
        <f>SUM(I94:I98)</f>
        <v>0</v>
      </c>
      <c r="J99" s="37"/>
      <c r="K99" s="41">
        <f>SUM(K94:K98)</f>
        <v>0</v>
      </c>
    </row>
    <row r="100" spans="1:11" ht="19.5" customHeight="1" hidden="1">
      <c r="A100" s="1"/>
      <c r="B100" s="2"/>
      <c r="C100" s="3"/>
      <c r="D100" s="3"/>
      <c r="E100" s="3"/>
      <c r="F100" s="3"/>
      <c r="G100" s="3"/>
      <c r="H100" s="3"/>
      <c r="I100" s="3"/>
      <c r="J100" s="3"/>
      <c r="K100" s="4"/>
    </row>
    <row r="101" spans="1:11" ht="19.5" customHeight="1" hidden="1">
      <c r="A101" s="566" t="s">
        <v>107</v>
      </c>
      <c r="B101" s="31"/>
      <c r="C101" s="24"/>
      <c r="D101" s="22"/>
      <c r="E101" s="23"/>
      <c r="F101" s="24"/>
      <c r="G101" s="22"/>
      <c r="H101" s="23"/>
      <c r="I101" s="24"/>
      <c r="J101" s="22"/>
      <c r="K101" s="23"/>
    </row>
    <row r="102" spans="1:11" ht="19.5" customHeight="1" hidden="1">
      <c r="A102" s="567"/>
      <c r="B102" s="35"/>
      <c r="C102" s="27"/>
      <c r="D102" s="25"/>
      <c r="E102" s="26"/>
      <c r="F102" s="27"/>
      <c r="G102" s="25"/>
      <c r="H102" s="26"/>
      <c r="I102" s="27"/>
      <c r="J102" s="25"/>
      <c r="K102" s="26"/>
    </row>
    <row r="103" spans="1:11" ht="19.5" customHeight="1" hidden="1">
      <c r="A103" s="567"/>
      <c r="B103" s="35"/>
      <c r="C103" s="27"/>
      <c r="D103" s="25"/>
      <c r="E103" s="26"/>
      <c r="F103" s="27"/>
      <c r="G103" s="25"/>
      <c r="H103" s="26"/>
      <c r="I103" s="27"/>
      <c r="J103" s="25"/>
      <c r="K103" s="26"/>
    </row>
    <row r="104" spans="1:11" ht="19.5" customHeight="1" hidden="1">
      <c r="A104" s="567"/>
      <c r="B104" s="32"/>
      <c r="C104" s="27"/>
      <c r="D104" s="25"/>
      <c r="E104" s="26"/>
      <c r="F104" s="27"/>
      <c r="G104" s="25"/>
      <c r="H104" s="26"/>
      <c r="I104" s="27"/>
      <c r="J104" s="25"/>
      <c r="K104" s="26"/>
    </row>
    <row r="105" spans="1:11" ht="19.5" customHeight="1" hidden="1">
      <c r="A105" s="567"/>
      <c r="B105" s="33"/>
      <c r="C105" s="28"/>
      <c r="D105" s="29"/>
      <c r="E105" s="30"/>
      <c r="F105" s="27"/>
      <c r="G105" s="25"/>
      <c r="H105" s="26"/>
      <c r="I105" s="27"/>
      <c r="J105" s="25"/>
      <c r="K105" s="26"/>
    </row>
    <row r="106" spans="1:11" ht="19.5" customHeight="1" hidden="1">
      <c r="A106" s="568"/>
      <c r="B106" s="14" t="s">
        <v>88</v>
      </c>
      <c r="C106" s="36">
        <f>SUM(C101:C105)</f>
        <v>0</v>
      </c>
      <c r="D106" s="37"/>
      <c r="E106" s="41">
        <f>SUM(E101:E105)</f>
        <v>0</v>
      </c>
      <c r="F106" s="36">
        <f>SUM(F101:F105)</f>
        <v>0</v>
      </c>
      <c r="G106" s="37"/>
      <c r="H106" s="41">
        <f>SUM(H101:H105)</f>
        <v>0</v>
      </c>
      <c r="I106" s="36">
        <f>SUM(I101:I105)</f>
        <v>0</v>
      </c>
      <c r="J106" s="37"/>
      <c r="K106" s="41">
        <f>SUM(K101:K105)</f>
        <v>0</v>
      </c>
    </row>
    <row r="107" spans="1:11" ht="19.5" customHeight="1" hidden="1">
      <c r="A107" s="1"/>
      <c r="B107" s="2"/>
      <c r="C107" s="3"/>
      <c r="D107" s="3"/>
      <c r="E107" s="3"/>
      <c r="F107" s="3"/>
      <c r="G107" s="3"/>
      <c r="H107" s="3"/>
      <c r="I107" s="3"/>
      <c r="J107" s="3"/>
      <c r="K107" s="4"/>
    </row>
    <row r="108" spans="1:11" ht="19.5" customHeight="1" hidden="1">
      <c r="A108" s="566" t="s">
        <v>108</v>
      </c>
      <c r="B108" s="31"/>
      <c r="C108" s="24"/>
      <c r="D108" s="22"/>
      <c r="E108" s="23"/>
      <c r="F108" s="24"/>
      <c r="G108" s="22"/>
      <c r="H108" s="23"/>
      <c r="I108" s="24"/>
      <c r="J108" s="22"/>
      <c r="K108" s="23"/>
    </row>
    <row r="109" spans="1:11" ht="19.5" customHeight="1" hidden="1">
      <c r="A109" s="567"/>
      <c r="B109" s="35"/>
      <c r="C109" s="27"/>
      <c r="D109" s="25"/>
      <c r="E109" s="26"/>
      <c r="F109" s="27"/>
      <c r="G109" s="25"/>
      <c r="H109" s="26"/>
      <c r="I109" s="27"/>
      <c r="J109" s="25"/>
      <c r="K109" s="26"/>
    </row>
    <row r="110" spans="1:11" ht="19.5" customHeight="1" hidden="1">
      <c r="A110" s="567"/>
      <c r="B110" s="35"/>
      <c r="C110" s="27"/>
      <c r="D110" s="25"/>
      <c r="E110" s="26"/>
      <c r="F110" s="27"/>
      <c r="G110" s="25"/>
      <c r="H110" s="26"/>
      <c r="I110" s="27"/>
      <c r="J110" s="25"/>
      <c r="K110" s="26"/>
    </row>
    <row r="111" spans="1:11" ht="19.5" customHeight="1" hidden="1">
      <c r="A111" s="567"/>
      <c r="B111" s="32"/>
      <c r="C111" s="27"/>
      <c r="D111" s="25"/>
      <c r="E111" s="26"/>
      <c r="F111" s="27"/>
      <c r="G111" s="25"/>
      <c r="H111" s="26"/>
      <c r="I111" s="27"/>
      <c r="J111" s="25"/>
      <c r="K111" s="26"/>
    </row>
    <row r="112" spans="1:11" ht="19.5" customHeight="1" hidden="1">
      <c r="A112" s="567"/>
      <c r="B112" s="33"/>
      <c r="C112" s="28"/>
      <c r="D112" s="29"/>
      <c r="E112" s="30"/>
      <c r="F112" s="27"/>
      <c r="G112" s="25"/>
      <c r="H112" s="26"/>
      <c r="I112" s="27"/>
      <c r="J112" s="25"/>
      <c r="K112" s="26"/>
    </row>
    <row r="113" spans="1:11" ht="19.5" customHeight="1" hidden="1">
      <c r="A113" s="568"/>
      <c r="B113" s="14" t="s">
        <v>88</v>
      </c>
      <c r="C113" s="36">
        <f>SUM(C108:C112)</f>
        <v>0</v>
      </c>
      <c r="D113" s="37"/>
      <c r="E113" s="41">
        <f>SUM(E108:E112)</f>
        <v>0</v>
      </c>
      <c r="F113" s="36">
        <f>SUM(F108:F112)</f>
        <v>0</v>
      </c>
      <c r="G113" s="37"/>
      <c r="H113" s="41">
        <f>SUM(H108:H112)</f>
        <v>0</v>
      </c>
      <c r="I113" s="36">
        <f>SUM(I108:I112)</f>
        <v>0</v>
      </c>
      <c r="J113" s="37"/>
      <c r="K113" s="41">
        <f>SUM(K108:K112)</f>
        <v>0</v>
      </c>
    </row>
    <row r="114" spans="1:11" ht="19.5" customHeight="1" hidden="1">
      <c r="A114" s="561" t="s">
        <v>55</v>
      </c>
      <c r="B114" s="562"/>
      <c r="C114" s="38">
        <f>C85+C92+C99+C106+C113</f>
        <v>0</v>
      </c>
      <c r="D114" s="39"/>
      <c r="E114" s="40">
        <f>E85+E92+E99+E106+E113</f>
        <v>0</v>
      </c>
      <c r="F114" s="38">
        <f>F85+F92+F99+F106+F113</f>
        <v>0</v>
      </c>
      <c r="G114" s="39"/>
      <c r="H114" s="40">
        <f>H85+H92+H99+H106+H113</f>
        <v>0</v>
      </c>
      <c r="I114" s="38">
        <f>I85+I92+I99+I106+I113</f>
        <v>0</v>
      </c>
      <c r="J114" s="39"/>
      <c r="K114" s="40">
        <f>K85+K92+K99+K106+K113</f>
        <v>0</v>
      </c>
    </row>
    <row r="115" spans="1:11" ht="19.5" customHeight="1" thickBot="1">
      <c r="A115" s="1"/>
      <c r="B115" s="2"/>
      <c r="C115" s="3"/>
      <c r="D115" s="3"/>
      <c r="E115" s="3"/>
      <c r="F115" s="3"/>
      <c r="G115" s="3"/>
      <c r="H115" s="3"/>
      <c r="I115" s="3"/>
      <c r="J115" s="3"/>
      <c r="K115" s="4"/>
    </row>
    <row r="116" spans="1:11" ht="19.5" customHeight="1" thickBot="1">
      <c r="A116" s="586" t="s">
        <v>48</v>
      </c>
      <c r="B116" s="587"/>
      <c r="C116" s="113">
        <f>C31+C61+C77+C114</f>
        <v>112</v>
      </c>
      <c r="D116" s="114"/>
      <c r="E116" s="115">
        <f>E31+E61+E77+E114</f>
        <v>240</v>
      </c>
      <c r="F116" s="113">
        <f>F31+F61+F77+F114</f>
        <v>143</v>
      </c>
      <c r="G116" s="114"/>
      <c r="H116" s="115">
        <f>H31+H61+H77+H114</f>
        <v>3583</v>
      </c>
      <c r="I116" s="113">
        <f>I31+I61+I77+I114</f>
        <v>99</v>
      </c>
      <c r="J116" s="114"/>
      <c r="K116" s="115">
        <f>K31+K61+K77+K114</f>
        <v>2414</v>
      </c>
    </row>
    <row r="117" spans="1:11" ht="19.5" customHeight="1" thickBot="1">
      <c r="A117" s="1"/>
      <c r="B117" s="2"/>
      <c r="C117" s="3"/>
      <c r="D117" s="3"/>
      <c r="E117" s="3"/>
      <c r="F117" s="3"/>
      <c r="G117" s="3"/>
      <c r="H117" s="3"/>
      <c r="I117" s="3"/>
      <c r="J117" s="3"/>
      <c r="K117" s="4"/>
    </row>
    <row r="118" spans="1:11" ht="19.5" customHeight="1">
      <c r="A118" s="579" t="s">
        <v>49</v>
      </c>
      <c r="B118" s="580"/>
      <c r="C118" s="580"/>
      <c r="D118" s="580"/>
      <c r="E118" s="580"/>
      <c r="F118" s="580"/>
      <c r="G118" s="580"/>
      <c r="H118" s="580"/>
      <c r="I118" s="580"/>
      <c r="J118" s="580"/>
      <c r="K118" s="581"/>
    </row>
    <row r="119" spans="1:11" ht="19.5" customHeight="1" hidden="1">
      <c r="A119" s="591" t="s">
        <v>78</v>
      </c>
      <c r="B119" s="592"/>
      <c r="C119" s="592"/>
      <c r="D119" s="592"/>
      <c r="E119" s="592"/>
      <c r="F119" s="592"/>
      <c r="G119" s="592"/>
      <c r="H119" s="592"/>
      <c r="I119" s="592"/>
      <c r="J119" s="592"/>
      <c r="K119" s="593"/>
    </row>
    <row r="120" spans="1:11" ht="19.5" customHeight="1" hidden="1">
      <c r="A120" s="573" t="s">
        <v>121</v>
      </c>
      <c r="B120" s="90"/>
      <c r="C120" s="86"/>
      <c r="D120" s="22"/>
      <c r="E120" s="23"/>
      <c r="F120" s="24"/>
      <c r="G120" s="22"/>
      <c r="H120" s="23"/>
      <c r="I120" s="24"/>
      <c r="J120" s="22"/>
      <c r="K120" s="23"/>
    </row>
    <row r="121" spans="1:11" ht="19.5" customHeight="1" hidden="1">
      <c r="A121" s="574"/>
      <c r="B121" s="91"/>
      <c r="C121" s="88"/>
      <c r="D121" s="25"/>
      <c r="E121" s="26"/>
      <c r="F121" s="27"/>
      <c r="G121" s="25"/>
      <c r="H121" s="26"/>
      <c r="I121" s="27"/>
      <c r="J121" s="25"/>
      <c r="K121" s="26"/>
    </row>
    <row r="122" spans="1:11" ht="19.5" customHeight="1" hidden="1">
      <c r="A122" s="567"/>
      <c r="B122" s="35"/>
      <c r="C122" s="27"/>
      <c r="D122" s="25"/>
      <c r="E122" s="26"/>
      <c r="F122" s="27"/>
      <c r="G122" s="25"/>
      <c r="H122" s="26"/>
      <c r="I122" s="27"/>
      <c r="J122" s="25"/>
      <c r="K122" s="26"/>
    </row>
    <row r="123" spans="1:11" ht="19.5" customHeight="1" hidden="1">
      <c r="A123" s="567"/>
      <c r="B123" s="32"/>
      <c r="C123" s="27"/>
      <c r="D123" s="25"/>
      <c r="E123" s="26"/>
      <c r="F123" s="27"/>
      <c r="G123" s="25"/>
      <c r="H123" s="26"/>
      <c r="I123" s="27"/>
      <c r="J123" s="25"/>
      <c r="K123" s="26"/>
    </row>
    <row r="124" spans="1:11" ht="19.5" customHeight="1" hidden="1">
      <c r="A124" s="567"/>
      <c r="B124" s="33"/>
      <c r="C124" s="28"/>
      <c r="D124" s="29"/>
      <c r="E124" s="30"/>
      <c r="F124" s="27"/>
      <c r="G124" s="25"/>
      <c r="H124" s="26"/>
      <c r="I124" s="27"/>
      <c r="J124" s="25"/>
      <c r="K124" s="26"/>
    </row>
    <row r="125" spans="1:11" ht="19.5" customHeight="1" hidden="1">
      <c r="A125" s="568"/>
      <c r="B125" s="14" t="s">
        <v>88</v>
      </c>
      <c r="C125" s="36">
        <f>SUM(C120:C124)</f>
        <v>0</v>
      </c>
      <c r="D125" s="37"/>
      <c r="E125" s="41">
        <f>SUM(E120:E124)</f>
        <v>0</v>
      </c>
      <c r="F125" s="36">
        <f>SUM(F120:F124)</f>
        <v>0</v>
      </c>
      <c r="G125" s="37"/>
      <c r="H125" s="41">
        <f>SUM(H120:H124)</f>
        <v>0</v>
      </c>
      <c r="I125" s="36">
        <f>SUM(I120:I124)</f>
        <v>0</v>
      </c>
      <c r="J125" s="37"/>
      <c r="K125" s="41">
        <f>SUM(K120:K124)</f>
        <v>0</v>
      </c>
    </row>
    <row r="126" spans="1:11" ht="19.5" customHeight="1" thickBot="1">
      <c r="A126" s="1"/>
      <c r="B126" s="2"/>
      <c r="C126" s="3"/>
      <c r="D126" s="3"/>
      <c r="E126" s="3"/>
      <c r="F126" s="3"/>
      <c r="G126" s="3"/>
      <c r="H126" s="3"/>
      <c r="I126" s="3"/>
      <c r="J126" s="3"/>
      <c r="K126" s="4"/>
    </row>
    <row r="127" spans="1:11" ht="28.5" customHeight="1">
      <c r="A127" s="566" t="s">
        <v>122</v>
      </c>
      <c r="B127" s="31" t="s">
        <v>178</v>
      </c>
      <c r="C127" s="24">
        <v>1</v>
      </c>
      <c r="D127" s="22" t="s">
        <v>159</v>
      </c>
      <c r="E127" s="23">
        <v>100</v>
      </c>
      <c r="F127" s="24"/>
      <c r="G127" s="22"/>
      <c r="H127" s="23"/>
      <c r="I127" s="24"/>
      <c r="J127" s="22"/>
      <c r="K127" s="23"/>
    </row>
    <row r="128" spans="1:11" ht="19.5" customHeight="1" hidden="1">
      <c r="A128" s="567"/>
      <c r="B128" s="35"/>
      <c r="C128" s="27"/>
      <c r="D128" s="25"/>
      <c r="E128" s="26"/>
      <c r="F128" s="27"/>
      <c r="G128" s="25"/>
      <c r="H128" s="26"/>
      <c r="I128" s="27"/>
      <c r="J128" s="25"/>
      <c r="K128" s="26"/>
    </row>
    <row r="129" spans="1:11" ht="19.5" customHeight="1" hidden="1">
      <c r="A129" s="567"/>
      <c r="B129" s="35"/>
      <c r="C129" s="27"/>
      <c r="D129" s="25"/>
      <c r="E129" s="26"/>
      <c r="F129" s="27"/>
      <c r="G129" s="25"/>
      <c r="H129" s="26"/>
      <c r="I129" s="27"/>
      <c r="J129" s="25"/>
      <c r="K129" s="26"/>
    </row>
    <row r="130" spans="1:11" ht="19.5" customHeight="1" hidden="1">
      <c r="A130" s="567"/>
      <c r="B130" s="32"/>
      <c r="C130" s="27"/>
      <c r="D130" s="25"/>
      <c r="E130" s="26"/>
      <c r="F130" s="27"/>
      <c r="G130" s="25"/>
      <c r="H130" s="26"/>
      <c r="I130" s="27"/>
      <c r="J130" s="25"/>
      <c r="K130" s="26"/>
    </row>
    <row r="131" spans="1:11" ht="19.5" customHeight="1" thickBot="1">
      <c r="A131" s="567"/>
      <c r="B131" s="33"/>
      <c r="C131" s="28"/>
      <c r="D131" s="29"/>
      <c r="E131" s="30"/>
      <c r="F131" s="27"/>
      <c r="G131" s="25"/>
      <c r="H131" s="26"/>
      <c r="I131" s="27"/>
      <c r="J131" s="25"/>
      <c r="K131" s="26"/>
    </row>
    <row r="132" spans="1:11" ht="19.5" customHeight="1" thickBot="1">
      <c r="A132" s="568"/>
      <c r="B132" s="14" t="s">
        <v>88</v>
      </c>
      <c r="C132" s="36">
        <f>SUM(C127:C131)</f>
        <v>1</v>
      </c>
      <c r="D132" s="37"/>
      <c r="E132" s="41">
        <f>SUM(E127:E131)</f>
        <v>100</v>
      </c>
      <c r="F132" s="36">
        <f>SUM(F127:F131)</f>
        <v>0</v>
      </c>
      <c r="G132" s="37"/>
      <c r="H132" s="41">
        <f>SUM(H127:H131)</f>
        <v>0</v>
      </c>
      <c r="I132" s="36">
        <f>SUM(I127:I131)</f>
        <v>0</v>
      </c>
      <c r="J132" s="37"/>
      <c r="K132" s="41">
        <f>SUM(K127:K131)</f>
        <v>0</v>
      </c>
    </row>
    <row r="133" spans="1:11" ht="19.5" customHeight="1" thickBot="1">
      <c r="A133" s="1"/>
      <c r="B133" s="2"/>
      <c r="C133" s="3"/>
      <c r="D133" s="3"/>
      <c r="E133" s="3"/>
      <c r="F133" s="3"/>
      <c r="G133" s="3"/>
      <c r="H133" s="3"/>
      <c r="I133" s="3"/>
      <c r="J133" s="3"/>
      <c r="K133" s="4"/>
    </row>
    <row r="134" spans="1:11" ht="19.5" customHeight="1" hidden="1">
      <c r="A134" s="566" t="s">
        <v>123</v>
      </c>
      <c r="B134" s="31"/>
      <c r="C134" s="24"/>
      <c r="D134" s="22"/>
      <c r="E134" s="23"/>
      <c r="F134" s="24"/>
      <c r="G134" s="22"/>
      <c r="H134" s="23"/>
      <c r="I134" s="24"/>
      <c r="J134" s="22"/>
      <c r="K134" s="23"/>
    </row>
    <row r="135" spans="1:11" ht="19.5" customHeight="1" hidden="1">
      <c r="A135" s="567"/>
      <c r="B135" s="35"/>
      <c r="C135" s="27"/>
      <c r="D135" s="25"/>
      <c r="E135" s="26"/>
      <c r="F135" s="27"/>
      <c r="G135" s="25"/>
      <c r="H135" s="26"/>
      <c r="I135" s="27"/>
      <c r="J135" s="25"/>
      <c r="K135" s="26"/>
    </row>
    <row r="136" spans="1:11" ht="19.5" customHeight="1" hidden="1">
      <c r="A136" s="567"/>
      <c r="B136" s="32"/>
      <c r="C136" s="27"/>
      <c r="D136" s="25"/>
      <c r="E136" s="26"/>
      <c r="F136" s="27"/>
      <c r="G136" s="25"/>
      <c r="H136" s="26"/>
      <c r="I136" s="27"/>
      <c r="J136" s="25"/>
      <c r="K136" s="26"/>
    </row>
    <row r="137" spans="1:11" ht="19.5" customHeight="1" hidden="1">
      <c r="A137" s="567"/>
      <c r="B137" s="32"/>
      <c r="C137" s="27"/>
      <c r="D137" s="25"/>
      <c r="E137" s="26"/>
      <c r="F137" s="27"/>
      <c r="G137" s="25"/>
      <c r="H137" s="26"/>
      <c r="I137" s="27"/>
      <c r="J137" s="25"/>
      <c r="K137" s="26"/>
    </row>
    <row r="138" spans="1:11" ht="19.5" customHeight="1" hidden="1">
      <c r="A138" s="567"/>
      <c r="B138" s="33"/>
      <c r="C138" s="28"/>
      <c r="D138" s="29"/>
      <c r="E138" s="30"/>
      <c r="F138" s="27"/>
      <c r="G138" s="25"/>
      <c r="H138" s="26"/>
      <c r="I138" s="27"/>
      <c r="J138" s="25"/>
      <c r="K138" s="26"/>
    </row>
    <row r="139" spans="1:11" ht="19.5" customHeight="1" hidden="1" thickBot="1">
      <c r="A139" s="568"/>
      <c r="B139" s="14" t="s">
        <v>88</v>
      </c>
      <c r="C139" s="36">
        <f>SUM(C134:C138)</f>
        <v>0</v>
      </c>
      <c r="D139" s="37"/>
      <c r="E139" s="41">
        <f>SUM(E134:E138)</f>
        <v>0</v>
      </c>
      <c r="F139" s="36">
        <f>SUM(F134:F138)</f>
        <v>0</v>
      </c>
      <c r="G139" s="37"/>
      <c r="H139" s="41">
        <f>SUM(H134:H138)</f>
        <v>0</v>
      </c>
      <c r="I139" s="36">
        <f>SUM(I134:I138)</f>
        <v>0</v>
      </c>
      <c r="J139" s="37"/>
      <c r="K139" s="41">
        <f>SUM(K134:K138)</f>
        <v>0</v>
      </c>
    </row>
    <row r="140" spans="1:11" ht="19.5" customHeight="1" hidden="1" thickBot="1">
      <c r="A140" s="1"/>
      <c r="B140" s="2"/>
      <c r="C140" s="3"/>
      <c r="D140" s="3"/>
      <c r="E140" s="3"/>
      <c r="F140" s="3"/>
      <c r="G140" s="3"/>
      <c r="H140" s="3"/>
      <c r="I140" s="3"/>
      <c r="J140" s="3"/>
      <c r="K140" s="4"/>
    </row>
    <row r="141" spans="1:11" ht="19.5" customHeight="1" hidden="1" thickBot="1">
      <c r="A141" s="573" t="s">
        <v>124</v>
      </c>
      <c r="B141" s="90"/>
      <c r="C141" s="86"/>
      <c r="D141" s="22"/>
      <c r="E141" s="23"/>
      <c r="F141" s="24"/>
      <c r="G141" s="22"/>
      <c r="H141" s="23"/>
      <c r="I141" s="24"/>
      <c r="J141" s="22"/>
      <c r="K141" s="23"/>
    </row>
    <row r="142" spans="1:11" ht="19.5" customHeight="1" hidden="1">
      <c r="A142" s="574"/>
      <c r="B142" s="91"/>
      <c r="C142" s="88"/>
      <c r="D142" s="25"/>
      <c r="E142" s="26"/>
      <c r="F142" s="27"/>
      <c r="G142" s="25"/>
      <c r="H142" s="26"/>
      <c r="I142" s="27"/>
      <c r="J142" s="25"/>
      <c r="K142" s="26"/>
    </row>
    <row r="143" spans="1:11" ht="19.5" customHeight="1" hidden="1">
      <c r="A143" s="567"/>
      <c r="B143" s="32"/>
      <c r="C143" s="27"/>
      <c r="D143" s="25"/>
      <c r="E143" s="26"/>
      <c r="F143" s="27"/>
      <c r="G143" s="25"/>
      <c r="H143" s="26"/>
      <c r="I143" s="27"/>
      <c r="J143" s="25"/>
      <c r="K143" s="26"/>
    </row>
    <row r="144" spans="1:11" ht="19.5" customHeight="1" hidden="1">
      <c r="A144" s="567"/>
      <c r="B144" s="32"/>
      <c r="C144" s="27"/>
      <c r="D144" s="25"/>
      <c r="E144" s="26"/>
      <c r="F144" s="27"/>
      <c r="G144" s="25"/>
      <c r="H144" s="26"/>
      <c r="I144" s="27"/>
      <c r="J144" s="25"/>
      <c r="K144" s="26"/>
    </row>
    <row r="145" spans="1:11" ht="19.5" customHeight="1" hidden="1" thickBot="1">
      <c r="A145" s="567"/>
      <c r="B145" s="33"/>
      <c r="C145" s="28"/>
      <c r="D145" s="29"/>
      <c r="E145" s="30"/>
      <c r="F145" s="27"/>
      <c r="G145" s="25"/>
      <c r="H145" s="26"/>
      <c r="I145" s="27"/>
      <c r="J145" s="25"/>
      <c r="K145" s="26"/>
    </row>
    <row r="146" spans="1:11" ht="19.5" customHeight="1" hidden="1" thickBot="1">
      <c r="A146" s="568"/>
      <c r="B146" s="14" t="s">
        <v>88</v>
      </c>
      <c r="C146" s="36">
        <f>SUM(C141:C145)</f>
        <v>0</v>
      </c>
      <c r="D146" s="37"/>
      <c r="E146" s="41">
        <f>SUM(E141:E145)</f>
        <v>0</v>
      </c>
      <c r="F146" s="36">
        <f>SUM(F141:F145)</f>
        <v>0</v>
      </c>
      <c r="G146" s="37"/>
      <c r="H146" s="41">
        <f>SUM(H141:H145)</f>
        <v>0</v>
      </c>
      <c r="I146" s="36">
        <f>SUM(I141:I145)</f>
        <v>0</v>
      </c>
      <c r="J146" s="37"/>
      <c r="K146" s="41">
        <f>SUM(K141:K145)</f>
        <v>0</v>
      </c>
    </row>
    <row r="147" spans="1:11" ht="19.5" customHeight="1" thickBot="1">
      <c r="A147" s="561" t="s">
        <v>4</v>
      </c>
      <c r="B147" s="562"/>
      <c r="C147" s="38">
        <f>C125+C132+C139+C146</f>
        <v>1</v>
      </c>
      <c r="D147" s="39"/>
      <c r="E147" s="40">
        <f>E125+E132+E139+E146</f>
        <v>100</v>
      </c>
      <c r="F147" s="38">
        <f>F125+F132+F139+F146</f>
        <v>0</v>
      </c>
      <c r="G147" s="39"/>
      <c r="H147" s="40">
        <f>H125+H132+H139+H146</f>
        <v>0</v>
      </c>
      <c r="I147" s="38">
        <f>I125+I132+I139+I146</f>
        <v>0</v>
      </c>
      <c r="J147" s="39"/>
      <c r="K147" s="40">
        <f>K125+K132+K139+K146</f>
        <v>0</v>
      </c>
    </row>
    <row r="148" spans="1:11" ht="19.5" customHeight="1" thickBot="1">
      <c r="A148" s="59"/>
      <c r="B148" s="57"/>
      <c r="C148" s="51"/>
      <c r="D148" s="51"/>
      <c r="E148" s="51"/>
      <c r="F148" s="51"/>
      <c r="G148" s="51"/>
      <c r="H148" s="51"/>
      <c r="I148" s="51"/>
      <c r="J148" s="51"/>
      <c r="K148" s="60"/>
    </row>
    <row r="149" spans="1:11" ht="19.5" customHeight="1" thickBot="1">
      <c r="A149" s="563" t="s">
        <v>1</v>
      </c>
      <c r="B149" s="564"/>
      <c r="C149" s="564"/>
      <c r="D149" s="564"/>
      <c r="E149" s="564"/>
      <c r="F149" s="564"/>
      <c r="G149" s="564"/>
      <c r="H149" s="564"/>
      <c r="I149" s="564"/>
      <c r="J149" s="564"/>
      <c r="K149" s="565"/>
    </row>
    <row r="150" spans="1:11" ht="19.5" customHeight="1">
      <c r="A150" s="566" t="s">
        <v>109</v>
      </c>
      <c r="B150" s="31" t="s">
        <v>179</v>
      </c>
      <c r="C150" s="24" t="s">
        <v>80</v>
      </c>
      <c r="D150" s="22" t="s">
        <v>80</v>
      </c>
      <c r="E150" s="23">
        <v>250</v>
      </c>
      <c r="F150" s="24" t="s">
        <v>80</v>
      </c>
      <c r="G150" s="22" t="s">
        <v>80</v>
      </c>
      <c r="H150" s="23">
        <v>307</v>
      </c>
      <c r="I150" s="24" t="s">
        <v>80</v>
      </c>
      <c r="J150" s="22" t="s">
        <v>80</v>
      </c>
      <c r="K150" s="24">
        <v>276</v>
      </c>
    </row>
    <row r="151" spans="1:11" ht="12.75" hidden="1">
      <c r="A151" s="567"/>
      <c r="B151" s="35"/>
      <c r="C151" s="27"/>
      <c r="D151" s="25"/>
      <c r="E151" s="26"/>
      <c r="F151" s="27"/>
      <c r="G151" s="25"/>
      <c r="H151" s="26"/>
      <c r="I151" s="27"/>
      <c r="J151" s="25"/>
      <c r="K151" s="26"/>
    </row>
    <row r="152" spans="1:11" ht="12.75" hidden="1">
      <c r="A152" s="567"/>
      <c r="B152" s="32"/>
      <c r="C152" s="27"/>
      <c r="D152" s="25"/>
      <c r="E152" s="26"/>
      <c r="F152" s="27"/>
      <c r="G152" s="25"/>
      <c r="H152" s="26"/>
      <c r="I152" s="27"/>
      <c r="J152" s="25"/>
      <c r="K152" s="26"/>
    </row>
    <row r="153" spans="1:11" ht="12.75" hidden="1">
      <c r="A153" s="567"/>
      <c r="B153" s="32"/>
      <c r="C153" s="27"/>
      <c r="D153" s="25"/>
      <c r="E153" s="26"/>
      <c r="F153" s="27"/>
      <c r="G153" s="25"/>
      <c r="H153" s="26"/>
      <c r="I153" s="27"/>
      <c r="J153" s="25"/>
      <c r="K153" s="26"/>
    </row>
    <row r="154" spans="1:11" ht="13.5" thickBot="1">
      <c r="A154" s="567"/>
      <c r="B154" s="33"/>
      <c r="C154" s="28"/>
      <c r="D154" s="29"/>
      <c r="E154" s="30"/>
      <c r="F154" s="27"/>
      <c r="G154" s="25"/>
      <c r="H154" s="26"/>
      <c r="I154" s="27"/>
      <c r="J154" s="25"/>
      <c r="K154" s="26"/>
    </row>
    <row r="155" spans="1:11" ht="19.5" customHeight="1" thickBot="1">
      <c r="A155" s="568"/>
      <c r="B155" s="14" t="s">
        <v>88</v>
      </c>
      <c r="C155" s="36">
        <f>SUM(C150:C154)</f>
        <v>0</v>
      </c>
      <c r="D155" s="37"/>
      <c r="E155" s="41">
        <f>SUM(E150:E154)</f>
        <v>250</v>
      </c>
      <c r="F155" s="36">
        <f>SUM(F150:F154)</f>
        <v>0</v>
      </c>
      <c r="G155" s="37"/>
      <c r="H155" s="41">
        <f>SUM(H150:H154)</f>
        <v>307</v>
      </c>
      <c r="I155" s="36">
        <f>SUM(I150:I154)</f>
        <v>0</v>
      </c>
      <c r="J155" s="37"/>
      <c r="K155" s="41">
        <f>SUM(K150:K154)</f>
        <v>276</v>
      </c>
    </row>
    <row r="156" spans="1:11" ht="19.5" customHeight="1" thickBot="1">
      <c r="A156" s="561" t="s">
        <v>2</v>
      </c>
      <c r="B156" s="562"/>
      <c r="C156" s="38">
        <f>C155</f>
        <v>0</v>
      </c>
      <c r="D156" s="39"/>
      <c r="E156" s="40">
        <f>E155</f>
        <v>250</v>
      </c>
      <c r="F156" s="38">
        <f>F155</f>
        <v>0</v>
      </c>
      <c r="G156" s="39"/>
      <c r="H156" s="40">
        <f>H155</f>
        <v>307</v>
      </c>
      <c r="I156" s="38">
        <f>I155</f>
        <v>0</v>
      </c>
      <c r="J156" s="39"/>
      <c r="K156" s="40">
        <f>K155</f>
        <v>276</v>
      </c>
    </row>
    <row r="157" spans="1:11" ht="19.5" customHeight="1" thickBot="1">
      <c r="A157" s="1"/>
      <c r="B157" s="2"/>
      <c r="C157" s="3"/>
      <c r="D157" s="3"/>
      <c r="E157" s="3"/>
      <c r="F157" s="3"/>
      <c r="G157" s="3"/>
      <c r="H157" s="3"/>
      <c r="I157" s="3"/>
      <c r="J157" s="3"/>
      <c r="K157" s="4"/>
    </row>
    <row r="158" spans="1:11" ht="19.5" customHeight="1" thickBot="1">
      <c r="A158" s="563" t="s">
        <v>3</v>
      </c>
      <c r="B158" s="564"/>
      <c r="C158" s="564"/>
      <c r="D158" s="564"/>
      <c r="E158" s="564"/>
      <c r="F158" s="564"/>
      <c r="G158" s="564"/>
      <c r="H158" s="564"/>
      <c r="I158" s="564"/>
      <c r="J158" s="564"/>
      <c r="K158" s="565"/>
    </row>
    <row r="159" spans="1:11" ht="19.5" customHeight="1" thickBot="1">
      <c r="A159" s="566" t="s">
        <v>110</v>
      </c>
      <c r="B159" s="31" t="s">
        <v>180</v>
      </c>
      <c r="C159" s="24" t="s">
        <v>80</v>
      </c>
      <c r="D159" s="22" t="s">
        <v>80</v>
      </c>
      <c r="E159" s="23">
        <v>150</v>
      </c>
      <c r="F159" s="24" t="s">
        <v>80</v>
      </c>
      <c r="G159" s="22" t="s">
        <v>80</v>
      </c>
      <c r="H159" s="23">
        <v>150</v>
      </c>
      <c r="I159" s="24" t="s">
        <v>80</v>
      </c>
      <c r="J159" s="22" t="s">
        <v>80</v>
      </c>
      <c r="K159" s="24">
        <v>150</v>
      </c>
    </row>
    <row r="160" spans="1:11" ht="13.5" hidden="1" thickBot="1">
      <c r="A160" s="567"/>
      <c r="B160" s="35"/>
      <c r="C160" s="27"/>
      <c r="D160" s="25"/>
      <c r="E160" s="26"/>
      <c r="F160" s="27"/>
      <c r="G160" s="25"/>
      <c r="H160" s="26"/>
      <c r="I160" s="27"/>
      <c r="J160" s="25"/>
      <c r="K160" s="26"/>
    </row>
    <row r="161" spans="1:11" ht="13.5" hidden="1" thickBot="1">
      <c r="A161" s="567"/>
      <c r="B161" s="32"/>
      <c r="C161" s="27"/>
      <c r="D161" s="25"/>
      <c r="E161" s="26"/>
      <c r="F161" s="27"/>
      <c r="G161" s="25"/>
      <c r="H161" s="26"/>
      <c r="I161" s="27"/>
      <c r="J161" s="25"/>
      <c r="K161" s="26"/>
    </row>
    <row r="162" spans="1:11" ht="13.5" hidden="1" thickBot="1">
      <c r="A162" s="567"/>
      <c r="B162" s="32"/>
      <c r="C162" s="27"/>
      <c r="D162" s="25"/>
      <c r="E162" s="26"/>
      <c r="F162" s="27"/>
      <c r="G162" s="25"/>
      <c r="H162" s="26"/>
      <c r="I162" s="27"/>
      <c r="J162" s="25"/>
      <c r="K162" s="26"/>
    </row>
    <row r="163" spans="1:11" ht="13.5" hidden="1" thickBot="1">
      <c r="A163" s="567"/>
      <c r="B163" s="33"/>
      <c r="C163" s="28"/>
      <c r="D163" s="29"/>
      <c r="E163" s="30"/>
      <c r="F163" s="27"/>
      <c r="G163" s="25"/>
      <c r="H163" s="26"/>
      <c r="I163" s="27"/>
      <c r="J163" s="25"/>
      <c r="K163" s="26"/>
    </row>
    <row r="164" spans="1:11" ht="35.25" customHeight="1" thickBot="1">
      <c r="A164" s="568"/>
      <c r="B164" s="14" t="s">
        <v>88</v>
      </c>
      <c r="C164" s="36"/>
      <c r="D164" s="37"/>
      <c r="E164" s="41">
        <f>SUM(E159:E163)</f>
        <v>150</v>
      </c>
      <c r="F164" s="36"/>
      <c r="G164" s="37"/>
      <c r="H164" s="41">
        <f>SUM(H159:H163)</f>
        <v>150</v>
      </c>
      <c r="I164" s="41"/>
      <c r="J164" s="41"/>
      <c r="K164" s="41">
        <f>SUM(K159:K163)</f>
        <v>150</v>
      </c>
    </row>
    <row r="165" spans="1:11" ht="19.5" customHeight="1" thickBot="1">
      <c r="A165" s="561" t="s">
        <v>5</v>
      </c>
      <c r="B165" s="562"/>
      <c r="C165" s="38">
        <f>C164</f>
        <v>0</v>
      </c>
      <c r="D165" s="39"/>
      <c r="E165" s="40">
        <f>E164</f>
        <v>150</v>
      </c>
      <c r="F165" s="38">
        <f>F164</f>
        <v>0</v>
      </c>
      <c r="G165" s="39"/>
      <c r="H165" s="40">
        <f>H164</f>
        <v>150</v>
      </c>
      <c r="I165" s="38">
        <f>I164</f>
        <v>0</v>
      </c>
      <c r="J165" s="39"/>
      <c r="K165" s="40">
        <f>K164</f>
        <v>150</v>
      </c>
    </row>
    <row r="166" spans="1:11" ht="19.5" customHeight="1" thickBot="1">
      <c r="A166" s="1"/>
      <c r="B166" s="2"/>
      <c r="C166" s="3"/>
      <c r="D166" s="3"/>
      <c r="E166" s="3"/>
      <c r="F166" s="3"/>
      <c r="G166" s="3"/>
      <c r="H166" s="3"/>
      <c r="I166" s="3"/>
      <c r="J166" s="3"/>
      <c r="K166" s="4"/>
    </row>
    <row r="167" spans="1:11" ht="19.5" customHeight="1" thickBot="1">
      <c r="A167" s="563" t="s">
        <v>6</v>
      </c>
      <c r="B167" s="564"/>
      <c r="C167" s="564"/>
      <c r="D167" s="564"/>
      <c r="E167" s="564"/>
      <c r="F167" s="564"/>
      <c r="G167" s="564"/>
      <c r="H167" s="564"/>
      <c r="I167" s="564"/>
      <c r="J167" s="564"/>
      <c r="K167" s="565"/>
    </row>
    <row r="168" spans="1:11" ht="19.5" customHeight="1" thickBot="1">
      <c r="A168" s="566" t="s">
        <v>111</v>
      </c>
      <c r="B168" s="31" t="s">
        <v>181</v>
      </c>
      <c r="C168" s="92" t="s">
        <v>80</v>
      </c>
      <c r="D168" s="22" t="s">
        <v>80</v>
      </c>
      <c r="E168" s="23">
        <v>0</v>
      </c>
      <c r="F168" s="92" t="s">
        <v>80</v>
      </c>
      <c r="G168" s="92" t="s">
        <v>80</v>
      </c>
      <c r="H168" s="23">
        <v>0</v>
      </c>
      <c r="I168" s="92" t="s">
        <v>80</v>
      </c>
      <c r="J168" s="92" t="s">
        <v>80</v>
      </c>
      <c r="K168" s="23">
        <v>0</v>
      </c>
    </row>
    <row r="169" spans="1:11" ht="19.5" customHeight="1" hidden="1">
      <c r="A169" s="567"/>
      <c r="B169" s="35"/>
      <c r="C169" s="27"/>
      <c r="D169" s="25"/>
      <c r="E169" s="26"/>
      <c r="F169" s="27"/>
      <c r="G169" s="25"/>
      <c r="H169" s="26"/>
      <c r="I169" s="27"/>
      <c r="J169" s="25"/>
      <c r="K169" s="26"/>
    </row>
    <row r="170" spans="1:11" ht="19.5" customHeight="1" hidden="1" thickBot="1">
      <c r="A170" s="567"/>
      <c r="B170" s="32"/>
      <c r="C170" s="27"/>
      <c r="D170" s="25"/>
      <c r="E170" s="26"/>
      <c r="F170" s="27"/>
      <c r="G170" s="25"/>
      <c r="H170" s="26"/>
      <c r="I170" s="27"/>
      <c r="J170" s="25"/>
      <c r="K170" s="26"/>
    </row>
    <row r="171" spans="1:11" ht="19.5" customHeight="1" hidden="1" thickBot="1">
      <c r="A171" s="567"/>
      <c r="B171" s="32"/>
      <c r="C171" s="27"/>
      <c r="D171" s="25"/>
      <c r="E171" s="26"/>
      <c r="F171" s="27"/>
      <c r="G171" s="25"/>
      <c r="H171" s="26"/>
      <c r="I171" s="27"/>
      <c r="J171" s="25"/>
      <c r="K171" s="26"/>
    </row>
    <row r="172" spans="1:11" ht="19.5" customHeight="1" hidden="1" thickBot="1">
      <c r="A172" s="567"/>
      <c r="B172" s="33"/>
      <c r="C172" s="28"/>
      <c r="D172" s="29"/>
      <c r="E172" s="30"/>
      <c r="F172" s="27"/>
      <c r="G172" s="25"/>
      <c r="H172" s="26"/>
      <c r="I172" s="27"/>
      <c r="J172" s="25"/>
      <c r="K172" s="26"/>
    </row>
    <row r="173" spans="1:11" ht="19.5" customHeight="1" thickBot="1">
      <c r="A173" s="568"/>
      <c r="B173" s="14" t="s">
        <v>88</v>
      </c>
      <c r="C173" s="36">
        <f>SUM(C168:C172)</f>
        <v>0</v>
      </c>
      <c r="D173" s="37"/>
      <c r="E173" s="41">
        <f>SUM(E168:E172)</f>
        <v>0</v>
      </c>
      <c r="F173" s="36">
        <f>SUM(F168:F172)</f>
        <v>0</v>
      </c>
      <c r="G173" s="37"/>
      <c r="H173" s="41">
        <f>SUM(H168:H172)</f>
        <v>0</v>
      </c>
      <c r="I173" s="36">
        <f>SUM(I168:I172)</f>
        <v>0</v>
      </c>
      <c r="J173" s="37"/>
      <c r="K173" s="41">
        <f>SUM(K168:K172)</f>
        <v>0</v>
      </c>
    </row>
    <row r="174" spans="1:11" ht="19.5" customHeight="1" thickBot="1">
      <c r="A174" s="561" t="s">
        <v>7</v>
      </c>
      <c r="B174" s="562"/>
      <c r="C174" s="38">
        <f>C173</f>
        <v>0</v>
      </c>
      <c r="D174" s="39"/>
      <c r="E174" s="40">
        <f>E173</f>
        <v>0</v>
      </c>
      <c r="F174" s="38">
        <f>F173</f>
        <v>0</v>
      </c>
      <c r="G174" s="39"/>
      <c r="H174" s="40">
        <f>H173</f>
        <v>0</v>
      </c>
      <c r="I174" s="38">
        <f>I173</f>
        <v>0</v>
      </c>
      <c r="J174" s="39"/>
      <c r="K174" s="40">
        <f>K173</f>
        <v>0</v>
      </c>
    </row>
    <row r="175" spans="1:11" ht="19.5" customHeight="1">
      <c r="A175" s="1"/>
      <c r="B175" s="2"/>
      <c r="C175" s="3"/>
      <c r="D175" s="3"/>
      <c r="E175" s="3"/>
      <c r="F175" s="3"/>
      <c r="G175" s="3"/>
      <c r="H175" s="3"/>
      <c r="I175" s="3"/>
      <c r="J175" s="3"/>
      <c r="K175" s="4"/>
    </row>
    <row r="176" spans="1:11" ht="19.5" customHeight="1" hidden="1">
      <c r="A176" s="563" t="s">
        <v>8</v>
      </c>
      <c r="B176" s="564"/>
      <c r="C176" s="564"/>
      <c r="D176" s="564"/>
      <c r="E176" s="564"/>
      <c r="F176" s="564"/>
      <c r="G176" s="564"/>
      <c r="H176" s="564"/>
      <c r="I176" s="564"/>
      <c r="J176" s="564"/>
      <c r="K176" s="565"/>
    </row>
    <row r="177" spans="1:11" ht="19.5" customHeight="1" hidden="1" thickBot="1">
      <c r="A177" s="566" t="s">
        <v>112</v>
      </c>
      <c r="B177" s="31"/>
      <c r="C177" s="24"/>
      <c r="D177" s="22"/>
      <c r="E177" s="23"/>
      <c r="F177" s="24"/>
      <c r="G177" s="22"/>
      <c r="H177" s="23"/>
      <c r="I177" s="24"/>
      <c r="J177" s="22"/>
      <c r="K177" s="23"/>
    </row>
    <row r="178" spans="1:11" ht="19.5" customHeight="1" hidden="1" thickBot="1">
      <c r="A178" s="567"/>
      <c r="B178" s="35"/>
      <c r="C178" s="27"/>
      <c r="D178" s="25"/>
      <c r="E178" s="26"/>
      <c r="F178" s="27"/>
      <c r="G178" s="25"/>
      <c r="H178" s="26"/>
      <c r="I178" s="27"/>
      <c r="J178" s="25"/>
      <c r="K178" s="26"/>
    </row>
    <row r="179" spans="1:11" ht="19.5" customHeight="1" hidden="1" thickBot="1">
      <c r="A179" s="567"/>
      <c r="B179" s="32"/>
      <c r="C179" s="27"/>
      <c r="D179" s="25"/>
      <c r="E179" s="26"/>
      <c r="F179" s="27"/>
      <c r="G179" s="25"/>
      <c r="H179" s="26"/>
      <c r="I179" s="27"/>
      <c r="J179" s="25"/>
      <c r="K179" s="26"/>
    </row>
    <row r="180" spans="1:11" ht="19.5" customHeight="1" hidden="1">
      <c r="A180" s="567"/>
      <c r="B180" s="32"/>
      <c r="C180" s="27"/>
      <c r="D180" s="25"/>
      <c r="E180" s="26"/>
      <c r="F180" s="27"/>
      <c r="G180" s="25"/>
      <c r="H180" s="26"/>
      <c r="I180" s="27"/>
      <c r="J180" s="25"/>
      <c r="K180" s="26"/>
    </row>
    <row r="181" spans="1:11" ht="19.5" customHeight="1" hidden="1">
      <c r="A181" s="567"/>
      <c r="B181" s="33"/>
      <c r="C181" s="28"/>
      <c r="D181" s="29"/>
      <c r="E181" s="30"/>
      <c r="F181" s="27"/>
      <c r="G181" s="25"/>
      <c r="H181" s="26"/>
      <c r="I181" s="27"/>
      <c r="J181" s="25"/>
      <c r="K181" s="26"/>
    </row>
    <row r="182" spans="1:11" ht="19.5" customHeight="1" hidden="1">
      <c r="A182" s="568"/>
      <c r="B182" s="14" t="s">
        <v>88</v>
      </c>
      <c r="C182" s="36">
        <f>SUM(C177:C181)</f>
        <v>0</v>
      </c>
      <c r="D182" s="37"/>
      <c r="E182" s="41">
        <f>SUM(E177:E181)</f>
        <v>0</v>
      </c>
      <c r="F182" s="36">
        <f>SUM(F177:F181)</f>
        <v>0</v>
      </c>
      <c r="G182" s="37"/>
      <c r="H182" s="41">
        <f>SUM(H177:H181)</f>
        <v>0</v>
      </c>
      <c r="I182" s="36">
        <f>SUM(I177:I181)</f>
        <v>0</v>
      </c>
      <c r="J182" s="37"/>
      <c r="K182" s="41">
        <f>SUM(K177:K181)</f>
        <v>0</v>
      </c>
    </row>
    <row r="183" spans="1:11" ht="19.5" customHeight="1" hidden="1">
      <c r="A183" s="561" t="s">
        <v>9</v>
      </c>
      <c r="B183" s="562"/>
      <c r="C183" s="38">
        <f>C182</f>
        <v>0</v>
      </c>
      <c r="D183" s="39"/>
      <c r="E183" s="40">
        <f>E182</f>
        <v>0</v>
      </c>
      <c r="F183" s="38">
        <f>F182</f>
        <v>0</v>
      </c>
      <c r="G183" s="39"/>
      <c r="H183" s="40">
        <f>H182</f>
        <v>0</v>
      </c>
      <c r="I183" s="38">
        <f>I182</f>
        <v>0</v>
      </c>
      <c r="J183" s="39"/>
      <c r="K183" s="40">
        <f>K182</f>
        <v>0</v>
      </c>
    </row>
    <row r="184" spans="1:11" ht="19.5" customHeight="1" thickBot="1">
      <c r="A184" s="1"/>
      <c r="B184" s="2"/>
      <c r="C184" s="3"/>
      <c r="D184" s="3"/>
      <c r="E184" s="3"/>
      <c r="F184" s="3"/>
      <c r="G184" s="3"/>
      <c r="H184" s="3"/>
      <c r="I184" s="3"/>
      <c r="J184" s="3"/>
      <c r="K184" s="4"/>
    </row>
    <row r="185" spans="1:11" ht="19.5" customHeight="1" thickBot="1">
      <c r="A185" s="586" t="s">
        <v>50</v>
      </c>
      <c r="B185" s="587"/>
      <c r="C185" s="113">
        <f>C147+C156+C165+C174+C183</f>
        <v>1</v>
      </c>
      <c r="D185" s="114"/>
      <c r="E185" s="115">
        <f>E147+E156+E165+E174+E183</f>
        <v>500</v>
      </c>
      <c r="F185" s="113">
        <f>F147+F156+F165+F174+F183</f>
        <v>0</v>
      </c>
      <c r="G185" s="114"/>
      <c r="H185" s="115">
        <f>H147+H156+H165+H174+H183</f>
        <v>457</v>
      </c>
      <c r="I185" s="113">
        <f>I147+I156+I165+I174+I183</f>
        <v>0</v>
      </c>
      <c r="J185" s="114"/>
      <c r="K185" s="115">
        <f>K147+K156+K165+K174+K183</f>
        <v>426</v>
      </c>
    </row>
    <row r="186" spans="1:11" ht="19.5" customHeight="1" thickBot="1">
      <c r="A186" s="1"/>
      <c r="B186" s="2"/>
      <c r="C186" s="3"/>
      <c r="D186" s="3"/>
      <c r="E186" s="3"/>
      <c r="F186" s="3"/>
      <c r="G186" s="3"/>
      <c r="H186" s="3"/>
      <c r="I186" s="3"/>
      <c r="J186" s="3"/>
      <c r="K186" s="4"/>
    </row>
    <row r="187" spans="1:11" ht="19.5" customHeight="1" thickBot="1">
      <c r="A187" s="576" t="s">
        <v>53</v>
      </c>
      <c r="B187" s="577"/>
      <c r="C187" s="577"/>
      <c r="D187" s="577"/>
      <c r="E187" s="577"/>
      <c r="F187" s="577"/>
      <c r="G187" s="577"/>
      <c r="H187" s="577"/>
      <c r="I187" s="577"/>
      <c r="J187" s="577"/>
      <c r="K187" s="578"/>
    </row>
    <row r="188" spans="1:11" ht="19.5" customHeight="1" thickBot="1">
      <c r="A188" s="566" t="s">
        <v>113</v>
      </c>
      <c r="B188" s="31" t="s">
        <v>182</v>
      </c>
      <c r="C188" s="92" t="s">
        <v>80</v>
      </c>
      <c r="D188" s="22"/>
      <c r="E188" s="23">
        <v>120</v>
      </c>
      <c r="F188" s="92" t="s">
        <v>80</v>
      </c>
      <c r="G188" s="22"/>
      <c r="H188" s="23">
        <v>120</v>
      </c>
      <c r="I188" s="92" t="s">
        <v>80</v>
      </c>
      <c r="J188" s="22"/>
      <c r="K188" s="23">
        <v>20</v>
      </c>
    </row>
    <row r="189" spans="1:11" ht="19.5" customHeight="1" hidden="1">
      <c r="A189" s="567"/>
      <c r="B189" s="35"/>
      <c r="C189" s="27"/>
      <c r="D189" s="25"/>
      <c r="E189" s="26"/>
      <c r="F189" s="27"/>
      <c r="G189" s="25"/>
      <c r="H189" s="26"/>
      <c r="I189" s="27"/>
      <c r="J189" s="25"/>
      <c r="K189" s="26"/>
    </row>
    <row r="190" spans="1:11" ht="19.5" customHeight="1" hidden="1">
      <c r="A190" s="567"/>
      <c r="B190" s="35"/>
      <c r="C190" s="27"/>
      <c r="D190" s="25"/>
      <c r="E190" s="26"/>
      <c r="F190" s="27"/>
      <c r="G190" s="25"/>
      <c r="H190" s="26"/>
      <c r="I190" s="27"/>
      <c r="J190" s="25"/>
      <c r="K190" s="26"/>
    </row>
    <row r="191" spans="1:11" ht="19.5" customHeight="1" hidden="1" thickBot="1">
      <c r="A191" s="567"/>
      <c r="B191" s="32"/>
      <c r="C191" s="27"/>
      <c r="D191" s="25"/>
      <c r="E191" s="26"/>
      <c r="F191" s="27"/>
      <c r="G191" s="25"/>
      <c r="H191" s="26"/>
      <c r="I191" s="27"/>
      <c r="J191" s="25"/>
      <c r="K191" s="26"/>
    </row>
    <row r="192" spans="1:11" ht="19.5" customHeight="1" hidden="1" thickBot="1">
      <c r="A192" s="567"/>
      <c r="B192" s="33"/>
      <c r="C192" s="28"/>
      <c r="D192" s="29"/>
      <c r="E192" s="30"/>
      <c r="F192" s="27"/>
      <c r="G192" s="25"/>
      <c r="H192" s="26"/>
      <c r="I192" s="27"/>
      <c r="J192" s="25"/>
      <c r="K192" s="26"/>
    </row>
    <row r="193" spans="1:11" ht="19.5" customHeight="1" thickBot="1">
      <c r="A193" s="568"/>
      <c r="B193" s="14" t="s">
        <v>88</v>
      </c>
      <c r="C193" s="36">
        <f>SUM(C188:C192)</f>
        <v>0</v>
      </c>
      <c r="D193" s="37"/>
      <c r="E193" s="41">
        <f>SUM(E188:E192)</f>
        <v>120</v>
      </c>
      <c r="F193" s="36">
        <f>SUM(F188:F192)</f>
        <v>0</v>
      </c>
      <c r="G193" s="37"/>
      <c r="H193" s="41">
        <f>SUM(H188:H192)</f>
        <v>120</v>
      </c>
      <c r="I193" s="36">
        <f>SUM(I188:I192)</f>
        <v>0</v>
      </c>
      <c r="J193" s="37"/>
      <c r="K193" s="41">
        <f>SUM(K188:K192)</f>
        <v>20</v>
      </c>
    </row>
    <row r="194" spans="1:11" ht="19.5" customHeight="1" hidden="1">
      <c r="A194" s="1"/>
      <c r="B194" s="2"/>
      <c r="C194" s="3"/>
      <c r="D194" s="3"/>
      <c r="E194" s="3"/>
      <c r="F194" s="3"/>
      <c r="G194" s="3"/>
      <c r="H194" s="3"/>
      <c r="I194" s="3"/>
      <c r="J194" s="3"/>
      <c r="K194" s="4"/>
    </row>
    <row r="195" spans="1:11" ht="19.5" customHeight="1" hidden="1">
      <c r="A195" s="566" t="s">
        <v>114</v>
      </c>
      <c r="B195" s="31"/>
      <c r="C195" s="24"/>
      <c r="D195" s="22"/>
      <c r="E195" s="23"/>
      <c r="F195" s="24"/>
      <c r="G195" s="22"/>
      <c r="H195" s="23"/>
      <c r="I195" s="24"/>
      <c r="J195" s="22"/>
      <c r="K195" s="23"/>
    </row>
    <row r="196" spans="1:11" ht="19.5" customHeight="1" hidden="1">
      <c r="A196" s="567"/>
      <c r="B196" s="35"/>
      <c r="C196" s="44"/>
      <c r="D196" s="45"/>
      <c r="E196" s="46"/>
      <c r="F196" s="44"/>
      <c r="G196" s="45"/>
      <c r="H196" s="46"/>
      <c r="I196" s="44"/>
      <c r="J196" s="45"/>
      <c r="K196" s="46"/>
    </row>
    <row r="197" spans="1:11" ht="19.5" customHeight="1" hidden="1">
      <c r="A197" s="567"/>
      <c r="B197" s="35"/>
      <c r="C197" s="44"/>
      <c r="D197" s="45"/>
      <c r="E197" s="46"/>
      <c r="F197" s="44"/>
      <c r="G197" s="45"/>
      <c r="H197" s="46"/>
      <c r="I197" s="44"/>
      <c r="J197" s="45"/>
      <c r="K197" s="46"/>
    </row>
    <row r="198" spans="1:11" ht="19.5" customHeight="1" hidden="1" thickBot="1">
      <c r="A198" s="567"/>
      <c r="B198" s="35"/>
      <c r="C198" s="44"/>
      <c r="D198" s="45"/>
      <c r="E198" s="46"/>
      <c r="F198" s="44"/>
      <c r="G198" s="45"/>
      <c r="H198" s="46"/>
      <c r="I198" s="44"/>
      <c r="J198" s="45"/>
      <c r="K198" s="46"/>
    </row>
    <row r="199" spans="1:11" ht="19.5" customHeight="1" hidden="1" thickBot="1">
      <c r="A199" s="567"/>
      <c r="B199" s="35"/>
      <c r="C199" s="27"/>
      <c r="D199" s="25"/>
      <c r="E199" s="26"/>
      <c r="F199" s="27"/>
      <c r="G199" s="25"/>
      <c r="H199" s="26"/>
      <c r="I199" s="27"/>
      <c r="J199" s="25"/>
      <c r="K199" s="26"/>
    </row>
    <row r="200" spans="1:11" ht="19.5" customHeight="1" hidden="1" thickBot="1">
      <c r="A200" s="567"/>
      <c r="B200" s="33"/>
      <c r="C200" s="28"/>
      <c r="D200" s="29"/>
      <c r="E200" s="30"/>
      <c r="F200" s="27"/>
      <c r="G200" s="25"/>
      <c r="H200" s="26"/>
      <c r="I200" s="27"/>
      <c r="J200" s="25"/>
      <c r="K200" s="26"/>
    </row>
    <row r="201" spans="1:11" ht="19.5" customHeight="1" hidden="1" thickBot="1">
      <c r="A201" s="568"/>
      <c r="B201" s="14" t="s">
        <v>88</v>
      </c>
      <c r="C201" s="36">
        <f>SUM(C195:C200)</f>
        <v>0</v>
      </c>
      <c r="D201" s="37"/>
      <c r="E201" s="41">
        <f>SUM(E195:E200)</f>
        <v>0</v>
      </c>
      <c r="F201" s="36">
        <f>SUM(F195:F200)</f>
        <v>0</v>
      </c>
      <c r="G201" s="37"/>
      <c r="H201" s="41">
        <f>SUM(H195:H200)</f>
        <v>0</v>
      </c>
      <c r="I201" s="36">
        <f>SUM(I195:I200)</f>
        <v>0</v>
      </c>
      <c r="J201" s="37"/>
      <c r="K201" s="41">
        <f>SUM(K195:K200)</f>
        <v>0</v>
      </c>
    </row>
    <row r="202" spans="1:11" ht="19.5" customHeight="1" hidden="1" thickBot="1">
      <c r="A202" s="1"/>
      <c r="B202" s="2"/>
      <c r="C202" s="3"/>
      <c r="D202" s="3"/>
      <c r="E202" s="3"/>
      <c r="F202" s="3"/>
      <c r="G202" s="3"/>
      <c r="H202" s="3"/>
      <c r="I202" s="3"/>
      <c r="J202" s="3"/>
      <c r="K202" s="4"/>
    </row>
    <row r="203" spans="1:11" ht="19.5" customHeight="1" hidden="1" thickBot="1">
      <c r="A203" s="566" t="s">
        <v>115</v>
      </c>
      <c r="B203" s="31"/>
      <c r="C203" s="24"/>
      <c r="D203" s="22"/>
      <c r="E203" s="23"/>
      <c r="F203" s="24"/>
      <c r="G203" s="22"/>
      <c r="H203" s="23"/>
      <c r="I203" s="24"/>
      <c r="J203" s="22"/>
      <c r="K203" s="23"/>
    </row>
    <row r="204" spans="1:11" ht="19.5" customHeight="1" hidden="1">
      <c r="A204" s="567"/>
      <c r="B204" s="35"/>
      <c r="C204" s="44"/>
      <c r="D204" s="45"/>
      <c r="E204" s="46"/>
      <c r="F204" s="44"/>
      <c r="G204" s="45"/>
      <c r="H204" s="46"/>
      <c r="I204" s="44"/>
      <c r="J204" s="45"/>
      <c r="K204" s="46"/>
    </row>
    <row r="205" spans="1:11" ht="19.5" customHeight="1" hidden="1" thickBot="1">
      <c r="A205" s="567"/>
      <c r="B205" s="35"/>
      <c r="C205" s="44"/>
      <c r="D205" s="45"/>
      <c r="E205" s="46"/>
      <c r="F205" s="44"/>
      <c r="G205" s="45"/>
      <c r="H205" s="46"/>
      <c r="I205" s="44"/>
      <c r="J205" s="45"/>
      <c r="K205" s="46"/>
    </row>
    <row r="206" spans="1:11" ht="19.5" customHeight="1" hidden="1">
      <c r="A206" s="567"/>
      <c r="B206" s="35"/>
      <c r="C206" s="44"/>
      <c r="D206" s="45"/>
      <c r="E206" s="46"/>
      <c r="F206" s="44"/>
      <c r="G206" s="45"/>
      <c r="H206" s="46"/>
      <c r="I206" s="44"/>
      <c r="J206" s="45"/>
      <c r="K206" s="46"/>
    </row>
    <row r="207" spans="1:11" ht="19.5" customHeight="1" hidden="1">
      <c r="A207" s="567"/>
      <c r="B207" s="35"/>
      <c r="C207" s="27"/>
      <c r="D207" s="25"/>
      <c r="E207" s="26"/>
      <c r="F207" s="27"/>
      <c r="G207" s="25"/>
      <c r="H207" s="26"/>
      <c r="I207" s="27"/>
      <c r="J207" s="25"/>
      <c r="K207" s="26"/>
    </row>
    <row r="208" spans="1:11" ht="19.5" customHeight="1" hidden="1">
      <c r="A208" s="567"/>
      <c r="B208" s="33"/>
      <c r="C208" s="28"/>
      <c r="D208" s="29"/>
      <c r="E208" s="30"/>
      <c r="F208" s="27"/>
      <c r="G208" s="25"/>
      <c r="H208" s="26"/>
      <c r="I208" s="27"/>
      <c r="J208" s="25"/>
      <c r="K208" s="26"/>
    </row>
    <row r="209" spans="1:11" ht="19.5" customHeight="1" hidden="1">
      <c r="A209" s="568"/>
      <c r="B209" s="14" t="s">
        <v>88</v>
      </c>
      <c r="C209" s="36">
        <f>SUM(C203:C208)</f>
        <v>0</v>
      </c>
      <c r="D209" s="37"/>
      <c r="E209" s="41">
        <f>SUM(E203:E208)</f>
        <v>0</v>
      </c>
      <c r="F209" s="36">
        <f>SUM(F203:F208)</f>
        <v>0</v>
      </c>
      <c r="G209" s="37"/>
      <c r="H209" s="41">
        <f>SUM(H203:H208)</f>
        <v>0</v>
      </c>
      <c r="I209" s="36">
        <f>SUM(I203:I208)</f>
        <v>0</v>
      </c>
      <c r="J209" s="37"/>
      <c r="K209" s="41">
        <f>SUM(K203:K208)</f>
        <v>0</v>
      </c>
    </row>
    <row r="210" spans="1:11" ht="19.5" customHeight="1" hidden="1" thickBot="1">
      <c r="A210" s="1"/>
      <c r="B210" s="2"/>
      <c r="C210" s="3"/>
      <c r="D210" s="3"/>
      <c r="E210" s="3"/>
      <c r="F210" s="3"/>
      <c r="G210" s="3"/>
      <c r="H210" s="3"/>
      <c r="I210" s="3"/>
      <c r="J210" s="3"/>
      <c r="K210" s="4"/>
    </row>
    <row r="211" spans="1:11" ht="19.5" customHeight="1" hidden="1" thickBot="1">
      <c r="A211" s="566" t="s">
        <v>116</v>
      </c>
      <c r="B211" s="31"/>
      <c r="C211" s="24"/>
      <c r="D211" s="22"/>
      <c r="E211" s="23"/>
      <c r="F211" s="24"/>
      <c r="G211" s="22"/>
      <c r="H211" s="23"/>
      <c r="I211" s="24"/>
      <c r="J211" s="22"/>
      <c r="K211" s="23"/>
    </row>
    <row r="212" spans="1:11" ht="19.5" customHeight="1" hidden="1" thickBot="1">
      <c r="A212" s="567"/>
      <c r="B212" s="35"/>
      <c r="C212" s="27"/>
      <c r="D212" s="25"/>
      <c r="E212" s="26"/>
      <c r="F212" s="27"/>
      <c r="G212" s="25"/>
      <c r="H212" s="26"/>
      <c r="I212" s="27"/>
      <c r="J212" s="25"/>
      <c r="K212" s="26"/>
    </row>
    <row r="213" spans="1:11" ht="19.5" customHeight="1" hidden="1">
      <c r="A213" s="567"/>
      <c r="B213" s="35"/>
      <c r="C213" s="27"/>
      <c r="D213" s="25"/>
      <c r="E213" s="26"/>
      <c r="F213" s="27"/>
      <c r="G213" s="25"/>
      <c r="H213" s="26"/>
      <c r="I213" s="27"/>
      <c r="J213" s="25"/>
      <c r="K213" s="26"/>
    </row>
    <row r="214" spans="1:11" ht="19.5" customHeight="1" hidden="1">
      <c r="A214" s="567"/>
      <c r="B214" s="35"/>
      <c r="C214" s="27"/>
      <c r="D214" s="25"/>
      <c r="E214" s="26"/>
      <c r="F214" s="27"/>
      <c r="G214" s="25"/>
      <c r="H214" s="26"/>
      <c r="I214" s="27"/>
      <c r="J214" s="25"/>
      <c r="K214" s="26"/>
    </row>
    <row r="215" spans="1:11" ht="19.5" customHeight="1" hidden="1">
      <c r="A215" s="567"/>
      <c r="B215" s="32"/>
      <c r="C215" s="27"/>
      <c r="D215" s="25"/>
      <c r="E215" s="26"/>
      <c r="F215" s="27"/>
      <c r="G215" s="25"/>
      <c r="H215" s="26"/>
      <c r="I215" s="27"/>
      <c r="J215" s="25"/>
      <c r="K215" s="26"/>
    </row>
    <row r="216" spans="1:11" ht="19.5" customHeight="1" hidden="1">
      <c r="A216" s="567"/>
      <c r="B216" s="33"/>
      <c r="C216" s="28"/>
      <c r="D216" s="29"/>
      <c r="E216" s="30"/>
      <c r="F216" s="27"/>
      <c r="G216" s="25"/>
      <c r="H216" s="26"/>
      <c r="I216" s="27"/>
      <c r="J216" s="25"/>
      <c r="K216" s="26"/>
    </row>
    <row r="217" spans="1:11" ht="19.5" customHeight="1" hidden="1" thickBot="1">
      <c r="A217" s="568"/>
      <c r="B217" s="14" t="s">
        <v>88</v>
      </c>
      <c r="C217" s="36">
        <f>SUM(C211:C216)</f>
        <v>0</v>
      </c>
      <c r="D217" s="37"/>
      <c r="E217" s="41">
        <f>SUM(E211:E216)</f>
        <v>0</v>
      </c>
      <c r="F217" s="36">
        <f>SUM(F211:F216)</f>
        <v>0</v>
      </c>
      <c r="G217" s="37"/>
      <c r="H217" s="41">
        <f>SUM(H211:H216)</f>
        <v>0</v>
      </c>
      <c r="I217" s="36">
        <f>SUM(I211:I216)</f>
        <v>0</v>
      </c>
      <c r="J217" s="37"/>
      <c r="K217" s="41">
        <f>SUM(K211:K216)</f>
        <v>0</v>
      </c>
    </row>
    <row r="218" spans="1:11" ht="19.5" customHeight="1" hidden="1" thickBot="1">
      <c r="A218" s="1"/>
      <c r="B218" s="2"/>
      <c r="C218" s="3"/>
      <c r="D218" s="3"/>
      <c r="E218" s="3"/>
      <c r="F218" s="3"/>
      <c r="G218" s="3"/>
      <c r="H218" s="3"/>
      <c r="I218" s="3"/>
      <c r="J218" s="3"/>
      <c r="K218" s="4"/>
    </row>
    <row r="219" spans="1:11" ht="19.5" customHeight="1" hidden="1" thickBot="1">
      <c r="A219" s="566" t="s">
        <v>117</v>
      </c>
      <c r="B219" s="31"/>
      <c r="C219" s="24"/>
      <c r="D219" s="22"/>
      <c r="E219" s="23"/>
      <c r="F219" s="24"/>
      <c r="G219" s="22"/>
      <c r="H219" s="23"/>
      <c r="I219" s="24"/>
      <c r="J219" s="22"/>
      <c r="K219" s="23"/>
    </row>
    <row r="220" spans="1:11" ht="19.5" customHeight="1" hidden="1">
      <c r="A220" s="567"/>
      <c r="B220" s="35"/>
      <c r="C220" s="44"/>
      <c r="D220" s="45"/>
      <c r="E220" s="46"/>
      <c r="F220" s="44"/>
      <c r="G220" s="45"/>
      <c r="H220" s="46"/>
      <c r="I220" s="44"/>
      <c r="J220" s="45"/>
      <c r="K220" s="46"/>
    </row>
    <row r="221" spans="1:11" ht="19.5" customHeight="1" hidden="1">
      <c r="A221" s="567"/>
      <c r="B221" s="35"/>
      <c r="C221" s="44"/>
      <c r="D221" s="45"/>
      <c r="E221" s="46"/>
      <c r="F221" s="44"/>
      <c r="G221" s="45"/>
      <c r="H221" s="46"/>
      <c r="I221" s="44"/>
      <c r="J221" s="45"/>
      <c r="K221" s="46"/>
    </row>
    <row r="222" spans="1:11" ht="19.5" customHeight="1" hidden="1">
      <c r="A222" s="567"/>
      <c r="B222" s="35"/>
      <c r="C222" s="27"/>
      <c r="D222" s="25"/>
      <c r="E222" s="26"/>
      <c r="F222" s="27"/>
      <c r="G222" s="25"/>
      <c r="H222" s="26"/>
      <c r="I222" s="27"/>
      <c r="J222" s="25"/>
      <c r="K222" s="26"/>
    </row>
    <row r="223" spans="1:11" ht="19.5" customHeight="1" hidden="1">
      <c r="A223" s="567"/>
      <c r="B223" s="33"/>
      <c r="C223" s="28"/>
      <c r="D223" s="29"/>
      <c r="E223" s="30"/>
      <c r="F223" s="27"/>
      <c r="G223" s="25"/>
      <c r="H223" s="26"/>
      <c r="I223" s="27"/>
      <c r="J223" s="25"/>
      <c r="K223" s="26"/>
    </row>
    <row r="224" spans="1:11" ht="19.5" customHeight="1" hidden="1" thickBot="1">
      <c r="A224" s="568"/>
      <c r="B224" s="14" t="s">
        <v>88</v>
      </c>
      <c r="C224" s="36">
        <f>SUM(C219:C223)</f>
        <v>0</v>
      </c>
      <c r="D224" s="37"/>
      <c r="E224" s="41">
        <f>SUM(E219:E223)</f>
        <v>0</v>
      </c>
      <c r="F224" s="36">
        <f>SUM(F219:F223)</f>
        <v>0</v>
      </c>
      <c r="G224" s="37"/>
      <c r="H224" s="41">
        <f>SUM(H219:H223)</f>
        <v>0</v>
      </c>
      <c r="I224" s="36">
        <f>SUM(I219:I223)</f>
        <v>0</v>
      </c>
      <c r="J224" s="37"/>
      <c r="K224" s="41">
        <f>SUM(K219:K223)</f>
        <v>0</v>
      </c>
    </row>
    <row r="225" spans="1:11" ht="19.5" customHeight="1" hidden="1" thickBot="1">
      <c r="A225" s="1"/>
      <c r="B225" s="2"/>
      <c r="C225" s="3"/>
      <c r="D225" s="3"/>
      <c r="E225" s="3"/>
      <c r="F225" s="3"/>
      <c r="G225" s="3"/>
      <c r="H225" s="3"/>
      <c r="I225" s="3"/>
      <c r="J225" s="3"/>
      <c r="K225" s="4"/>
    </row>
    <row r="226" spans="1:11" ht="19.5" customHeight="1" hidden="1" thickBot="1">
      <c r="A226" s="566" t="s">
        <v>118</v>
      </c>
      <c r="B226" s="31"/>
      <c r="C226" s="24"/>
      <c r="D226" s="22"/>
      <c r="E226" s="23"/>
      <c r="F226" s="24"/>
      <c r="G226" s="22"/>
      <c r="H226" s="23"/>
      <c r="I226" s="24"/>
      <c r="J226" s="22"/>
      <c r="K226" s="23"/>
    </row>
    <row r="227" spans="1:11" ht="19.5" customHeight="1" hidden="1">
      <c r="A227" s="567"/>
      <c r="B227" s="35"/>
      <c r="C227" s="44"/>
      <c r="D227" s="45"/>
      <c r="E227" s="46"/>
      <c r="F227" s="44"/>
      <c r="G227" s="45"/>
      <c r="H227" s="46"/>
      <c r="I227" s="44"/>
      <c r="J227" s="45"/>
      <c r="K227" s="46"/>
    </row>
    <row r="228" spans="1:11" ht="19.5" customHeight="1" hidden="1">
      <c r="A228" s="567"/>
      <c r="B228" s="35"/>
      <c r="C228" s="44"/>
      <c r="D228" s="45"/>
      <c r="E228" s="46"/>
      <c r="F228" s="44"/>
      <c r="G228" s="45"/>
      <c r="H228" s="46"/>
      <c r="I228" s="44"/>
      <c r="J228" s="45"/>
      <c r="K228" s="46"/>
    </row>
    <row r="229" spans="1:11" ht="19.5" customHeight="1" hidden="1">
      <c r="A229" s="567"/>
      <c r="B229" s="32"/>
      <c r="C229" s="27"/>
      <c r="D229" s="25"/>
      <c r="E229" s="26"/>
      <c r="F229" s="27"/>
      <c r="G229" s="25"/>
      <c r="H229" s="26"/>
      <c r="I229" s="27"/>
      <c r="J229" s="25"/>
      <c r="K229" s="26"/>
    </row>
    <row r="230" spans="1:11" ht="19.5" customHeight="1" hidden="1">
      <c r="A230" s="567"/>
      <c r="B230" s="33"/>
      <c r="C230" s="28"/>
      <c r="D230" s="29"/>
      <c r="E230" s="30"/>
      <c r="F230" s="27"/>
      <c r="G230" s="25"/>
      <c r="H230" s="26"/>
      <c r="I230" s="27"/>
      <c r="J230" s="25"/>
      <c r="K230" s="26"/>
    </row>
    <row r="231" spans="1:11" ht="19.5" customHeight="1" hidden="1" thickBot="1">
      <c r="A231" s="568"/>
      <c r="B231" s="14" t="s">
        <v>88</v>
      </c>
      <c r="C231" s="36">
        <f>SUM(C226:C230)</f>
        <v>0</v>
      </c>
      <c r="D231" s="37"/>
      <c r="E231" s="41">
        <f>SUM(E226:E230)</f>
        <v>0</v>
      </c>
      <c r="F231" s="36">
        <f>SUM(F226:F230)</f>
        <v>0</v>
      </c>
      <c r="G231" s="37"/>
      <c r="H231" s="41">
        <f>SUM(H226:H230)</f>
        <v>0</v>
      </c>
      <c r="I231" s="36">
        <f>SUM(I226:I230)</f>
        <v>0</v>
      </c>
      <c r="J231" s="37"/>
      <c r="K231" s="41">
        <f>SUM(K226:K230)</f>
        <v>0</v>
      </c>
    </row>
    <row r="232" spans="1:11" ht="19.5" customHeight="1" thickBot="1">
      <c r="A232" s="1"/>
      <c r="B232" s="2"/>
      <c r="C232" s="3"/>
      <c r="D232" s="3"/>
      <c r="E232" s="3"/>
      <c r="F232" s="3"/>
      <c r="G232" s="3"/>
      <c r="H232" s="3"/>
      <c r="I232" s="3"/>
      <c r="J232" s="3"/>
      <c r="K232" s="4"/>
    </row>
    <row r="233" spans="1:11" ht="19.5" customHeight="1" thickBot="1">
      <c r="A233" s="586" t="s">
        <v>14</v>
      </c>
      <c r="B233" s="587"/>
      <c r="C233" s="113">
        <f>C193+C201+C209+C217+C224+C231</f>
        <v>0</v>
      </c>
      <c r="D233" s="114"/>
      <c r="E233" s="116">
        <f>E193+E201+E209+E217+E224+E231</f>
        <v>120</v>
      </c>
      <c r="F233" s="113">
        <f>F193+F201+F209+F217+F224+F231</f>
        <v>0</v>
      </c>
      <c r="G233" s="114"/>
      <c r="H233" s="116">
        <f>H193+H201+H209+H217+H224+H231</f>
        <v>120</v>
      </c>
      <c r="I233" s="113">
        <f>I193+I201+I209+I217+I224+I231</f>
        <v>0</v>
      </c>
      <c r="J233" s="114"/>
      <c r="K233" s="116">
        <f>K193+K201+K209+K217+K224+K231</f>
        <v>20</v>
      </c>
    </row>
    <row r="234" spans="1:11" ht="19.5" customHeight="1" thickBot="1">
      <c r="A234" s="1"/>
      <c r="B234" s="2"/>
      <c r="C234" s="3"/>
      <c r="D234" s="3"/>
      <c r="E234" s="3"/>
      <c r="F234" s="3"/>
      <c r="G234" s="3"/>
      <c r="H234" s="3"/>
      <c r="I234" s="3"/>
      <c r="J234" s="3"/>
      <c r="K234" s="4"/>
    </row>
    <row r="235" spans="1:11" ht="19.5" customHeight="1">
      <c r="A235" s="579" t="s">
        <v>79</v>
      </c>
      <c r="B235" s="580"/>
      <c r="C235" s="580"/>
      <c r="D235" s="580"/>
      <c r="E235" s="580"/>
      <c r="F235" s="580"/>
      <c r="G235" s="580"/>
      <c r="H235" s="580"/>
      <c r="I235" s="580"/>
      <c r="J235" s="580"/>
      <c r="K235" s="581"/>
    </row>
    <row r="236" spans="1:11" ht="19.5" customHeight="1" hidden="1" thickBot="1">
      <c r="A236" s="582" t="s">
        <v>28</v>
      </c>
      <c r="B236" s="583"/>
      <c r="C236" s="583"/>
      <c r="D236" s="583"/>
      <c r="E236" s="583"/>
      <c r="F236" s="583"/>
      <c r="G236" s="583"/>
      <c r="H236" s="583"/>
      <c r="I236" s="583"/>
      <c r="J236" s="583"/>
      <c r="K236" s="584"/>
    </row>
    <row r="237" spans="1:11" ht="19.5" customHeight="1" hidden="1">
      <c r="A237" s="566" t="s">
        <v>188</v>
      </c>
      <c r="B237" s="35"/>
      <c r="C237" s="44"/>
      <c r="D237" s="45"/>
      <c r="E237" s="46"/>
      <c r="F237" s="44"/>
      <c r="G237" s="45"/>
      <c r="H237" s="46"/>
      <c r="I237" s="44"/>
      <c r="J237" s="45"/>
      <c r="K237" s="46"/>
    </row>
    <row r="238" spans="1:11" ht="19.5" customHeight="1" hidden="1">
      <c r="A238" s="567"/>
      <c r="B238" s="35"/>
      <c r="C238" s="44"/>
      <c r="D238" s="45"/>
      <c r="E238" s="46"/>
      <c r="F238" s="44"/>
      <c r="G238" s="45"/>
      <c r="H238" s="46"/>
      <c r="I238" s="44"/>
      <c r="J238" s="45"/>
      <c r="K238" s="46"/>
    </row>
    <row r="239" spans="1:11" ht="19.5" customHeight="1" hidden="1">
      <c r="A239" s="567"/>
      <c r="B239" s="35"/>
      <c r="C239" s="44"/>
      <c r="D239" s="45"/>
      <c r="E239" s="46"/>
      <c r="F239" s="44"/>
      <c r="G239" s="45"/>
      <c r="H239" s="46"/>
      <c r="I239" s="44"/>
      <c r="J239" s="45"/>
      <c r="K239" s="46"/>
    </row>
    <row r="240" spans="1:11" ht="19.5" customHeight="1" hidden="1" thickBot="1">
      <c r="A240" s="567"/>
      <c r="B240" s="35"/>
      <c r="C240" s="44"/>
      <c r="D240" s="45"/>
      <c r="E240" s="46"/>
      <c r="F240" s="44"/>
      <c r="G240" s="45"/>
      <c r="H240" s="46"/>
      <c r="I240" s="44"/>
      <c r="J240" s="45"/>
      <c r="K240" s="46"/>
    </row>
    <row r="241" spans="1:11" ht="19.5" customHeight="1" hidden="1" thickBot="1">
      <c r="A241" s="567"/>
      <c r="B241" s="32"/>
      <c r="C241" s="27"/>
      <c r="D241" s="25"/>
      <c r="E241" s="26"/>
      <c r="F241" s="27"/>
      <c r="G241" s="25"/>
      <c r="H241" s="26"/>
      <c r="I241" s="27"/>
      <c r="J241" s="25"/>
      <c r="K241" s="26"/>
    </row>
    <row r="242" spans="1:11" ht="19.5" customHeight="1" hidden="1" thickBot="1">
      <c r="A242" s="568"/>
      <c r="B242" s="14" t="s">
        <v>88</v>
      </c>
      <c r="C242" s="36">
        <f>SUM(C237:C241)</f>
        <v>0</v>
      </c>
      <c r="D242" s="37"/>
      <c r="E242" s="41">
        <f>SUM(E237:E241)</f>
        <v>0</v>
      </c>
      <c r="F242" s="36">
        <f>SUM(F237:F241)</f>
        <v>0</v>
      </c>
      <c r="G242" s="37"/>
      <c r="H242" s="41">
        <f>SUM(H237:H241)</f>
        <v>0</v>
      </c>
      <c r="I242" s="36">
        <f>SUM(I237:I241)</f>
        <v>0</v>
      </c>
      <c r="J242" s="37"/>
      <c r="K242" s="41">
        <f>SUM(K237:K241)</f>
        <v>0</v>
      </c>
    </row>
    <row r="243" spans="1:11" ht="19.5" customHeight="1" hidden="1" thickBot="1">
      <c r="A243" s="561" t="s">
        <v>35</v>
      </c>
      <c r="B243" s="562"/>
      <c r="C243" s="38">
        <f>C242</f>
        <v>0</v>
      </c>
      <c r="D243" s="39"/>
      <c r="E243" s="40">
        <f>E242</f>
        <v>0</v>
      </c>
      <c r="F243" s="38">
        <f>F242</f>
        <v>0</v>
      </c>
      <c r="G243" s="39"/>
      <c r="H243" s="40">
        <f>H242</f>
        <v>0</v>
      </c>
      <c r="I243" s="38">
        <f>I242</f>
        <v>0</v>
      </c>
      <c r="J243" s="39"/>
      <c r="K243" s="40">
        <f>K242</f>
        <v>0</v>
      </c>
    </row>
    <row r="244" spans="1:11" ht="19.5" customHeight="1" thickBot="1">
      <c r="A244" s="1"/>
      <c r="B244" s="2"/>
      <c r="C244" s="3"/>
      <c r="D244" s="3"/>
      <c r="E244" s="3"/>
      <c r="F244" s="3"/>
      <c r="G244" s="3"/>
      <c r="H244" s="3"/>
      <c r="I244" s="3"/>
      <c r="J244" s="3"/>
      <c r="K244" s="4"/>
    </row>
    <row r="245" spans="1:11" ht="19.5" customHeight="1" thickBot="1">
      <c r="A245" s="563" t="s">
        <v>38</v>
      </c>
      <c r="B245" s="585"/>
      <c r="C245" s="564"/>
      <c r="D245" s="564"/>
      <c r="E245" s="564"/>
      <c r="F245" s="564"/>
      <c r="G245" s="564"/>
      <c r="H245" s="564"/>
      <c r="I245" s="564"/>
      <c r="J245" s="564"/>
      <c r="K245" s="565"/>
    </row>
    <row r="246" spans="1:11" ht="60" customHeight="1" thickBot="1">
      <c r="A246" s="573" t="s">
        <v>36</v>
      </c>
      <c r="B246" s="13" t="s">
        <v>204</v>
      </c>
      <c r="C246" s="53">
        <v>1500</v>
      </c>
      <c r="D246" s="53" t="s">
        <v>75</v>
      </c>
      <c r="E246" s="117">
        <v>3500</v>
      </c>
      <c r="F246" s="93"/>
      <c r="G246" s="53"/>
      <c r="H246" s="118">
        <v>2000</v>
      </c>
      <c r="I246" s="93"/>
      <c r="J246" s="94"/>
      <c r="K246" s="95">
        <v>2000</v>
      </c>
    </row>
    <row r="247" spans="1:11" ht="19.5" customHeight="1" hidden="1">
      <c r="A247" s="574"/>
      <c r="B247" s="13"/>
      <c r="C247" s="53"/>
      <c r="D247" s="53"/>
      <c r="E247" s="117"/>
      <c r="F247" s="119"/>
      <c r="G247" s="45"/>
      <c r="H247" s="120"/>
      <c r="I247" s="121"/>
      <c r="J247" s="122"/>
      <c r="K247" s="123"/>
    </row>
    <row r="248" spans="1:11" ht="19.5" customHeight="1" hidden="1">
      <c r="A248" s="574"/>
      <c r="B248" s="13"/>
      <c r="C248" s="124"/>
      <c r="D248" s="53"/>
      <c r="E248" s="124"/>
      <c r="F248" s="44"/>
      <c r="G248" s="45"/>
      <c r="H248" s="46"/>
      <c r="I248" s="44"/>
      <c r="J248" s="45"/>
      <c r="K248" s="46"/>
    </row>
    <row r="249" spans="1:11" ht="19.5" customHeight="1" hidden="1" thickBot="1">
      <c r="A249" s="574"/>
      <c r="B249" s="13"/>
      <c r="C249" s="124"/>
      <c r="D249" s="53"/>
      <c r="E249" s="124"/>
      <c r="F249" s="44"/>
      <c r="G249" s="45"/>
      <c r="H249" s="46"/>
      <c r="I249" s="44"/>
      <c r="J249" s="45"/>
      <c r="K249" s="46"/>
    </row>
    <row r="250" spans="1:11" ht="19.5" customHeight="1" hidden="1" thickBot="1">
      <c r="A250" s="574"/>
      <c r="B250" s="13"/>
      <c r="C250" s="124"/>
      <c r="D250" s="53"/>
      <c r="E250" s="124"/>
      <c r="F250" s="44"/>
      <c r="G250" s="45"/>
      <c r="H250" s="46"/>
      <c r="I250" s="44"/>
      <c r="J250" s="45"/>
      <c r="K250" s="46"/>
    </row>
    <row r="251" spans="1:11" ht="19.5" customHeight="1" hidden="1" thickBot="1">
      <c r="A251" s="574"/>
      <c r="B251" s="13"/>
      <c r="C251" s="124"/>
      <c r="D251" s="53"/>
      <c r="E251" s="124"/>
      <c r="F251" s="27"/>
      <c r="G251" s="25"/>
      <c r="H251" s="26"/>
      <c r="I251" s="27"/>
      <c r="J251" s="25"/>
      <c r="K251" s="26"/>
    </row>
    <row r="252" spans="1:11" ht="19.5" customHeight="1" thickBot="1">
      <c r="A252" s="574"/>
      <c r="B252" s="5"/>
      <c r="C252" s="124"/>
      <c r="D252" s="53"/>
      <c r="E252" s="124"/>
      <c r="F252" s="48"/>
      <c r="G252" s="49"/>
      <c r="H252" s="50"/>
      <c r="I252" s="48"/>
      <c r="J252" s="49"/>
      <c r="K252" s="50"/>
    </row>
    <row r="253" spans="1:11" ht="19.5" customHeight="1" thickBot="1">
      <c r="A253" s="568"/>
      <c r="B253" s="34" t="s">
        <v>88</v>
      </c>
      <c r="C253" s="36">
        <f>SUM(C246:C252)</f>
        <v>1500</v>
      </c>
      <c r="D253" s="37"/>
      <c r="E253" s="41">
        <f>SUM(E246:E252)</f>
        <v>3500</v>
      </c>
      <c r="F253" s="36">
        <f>SUM(F246:F252)</f>
        <v>0</v>
      </c>
      <c r="G253" s="37"/>
      <c r="H253" s="41">
        <f>SUM(H246:H252)</f>
        <v>2000</v>
      </c>
      <c r="I253" s="36">
        <f>SUM(I246:I252)</f>
        <v>0</v>
      </c>
      <c r="J253" s="37"/>
      <c r="K253" s="41">
        <f>SUM(K246:K252)</f>
        <v>2000</v>
      </c>
    </row>
    <row r="254" spans="1:11" ht="19.5" customHeight="1" thickBot="1">
      <c r="A254" s="561" t="s">
        <v>37</v>
      </c>
      <c r="B254" s="562"/>
      <c r="C254" s="38">
        <f>C253</f>
        <v>1500</v>
      </c>
      <c r="D254" s="39"/>
      <c r="E254" s="40">
        <f>E253</f>
        <v>3500</v>
      </c>
      <c r="F254" s="38">
        <f>F253</f>
        <v>0</v>
      </c>
      <c r="G254" s="39"/>
      <c r="H254" s="40">
        <f>H253</f>
        <v>2000</v>
      </c>
      <c r="I254" s="38">
        <f>I253</f>
        <v>0</v>
      </c>
      <c r="J254" s="39"/>
      <c r="K254" s="40">
        <f>K253</f>
        <v>2000</v>
      </c>
    </row>
    <row r="255" spans="1:11" ht="19.5" customHeight="1" thickBot="1">
      <c r="A255" s="1"/>
      <c r="B255" s="2"/>
      <c r="C255" s="3"/>
      <c r="D255" s="3"/>
      <c r="E255" s="3"/>
      <c r="F255" s="3"/>
      <c r="G255" s="3"/>
      <c r="H255" s="3"/>
      <c r="I255" s="3"/>
      <c r="J255" s="3"/>
      <c r="K255" s="4"/>
    </row>
    <row r="256" spans="1:11" ht="19.5" customHeight="1" thickBot="1">
      <c r="A256" s="586" t="s">
        <v>27</v>
      </c>
      <c r="B256" s="587"/>
      <c r="C256" s="113">
        <f>C243+C254</f>
        <v>1500</v>
      </c>
      <c r="D256" s="114"/>
      <c r="E256" s="115">
        <f>E243+E254</f>
        <v>3500</v>
      </c>
      <c r="F256" s="113">
        <f>F243+F254</f>
        <v>0</v>
      </c>
      <c r="G256" s="114"/>
      <c r="H256" s="115">
        <f>H243+H254</f>
        <v>2000</v>
      </c>
      <c r="I256" s="113">
        <f>I243+I254</f>
        <v>0</v>
      </c>
      <c r="J256" s="114"/>
      <c r="K256" s="115">
        <f>K243+K254</f>
        <v>2000</v>
      </c>
    </row>
    <row r="257" spans="1:11" ht="19.5" customHeight="1" thickBot="1">
      <c r="A257" s="1"/>
      <c r="B257" s="2"/>
      <c r="C257" s="3"/>
      <c r="D257" s="3"/>
      <c r="E257" s="3"/>
      <c r="F257" s="3"/>
      <c r="G257" s="3"/>
      <c r="H257" s="3"/>
      <c r="I257" s="3"/>
      <c r="J257" s="3"/>
      <c r="K257" s="4"/>
    </row>
    <row r="258" spans="1:11" ht="19.5" customHeight="1">
      <c r="A258" s="579" t="s">
        <v>51</v>
      </c>
      <c r="B258" s="580"/>
      <c r="C258" s="580"/>
      <c r="D258" s="580"/>
      <c r="E258" s="580"/>
      <c r="F258" s="580"/>
      <c r="G258" s="580"/>
      <c r="H258" s="580"/>
      <c r="I258" s="580"/>
      <c r="J258" s="580"/>
      <c r="K258" s="581"/>
    </row>
    <row r="259" spans="1:11" ht="19.5" customHeight="1" thickBot="1">
      <c r="A259" s="582" t="s">
        <v>10</v>
      </c>
      <c r="B259" s="583"/>
      <c r="C259" s="583"/>
      <c r="D259" s="583"/>
      <c r="E259" s="583"/>
      <c r="F259" s="583"/>
      <c r="G259" s="583"/>
      <c r="H259" s="583"/>
      <c r="I259" s="583"/>
      <c r="J259" s="583"/>
      <c r="K259" s="584"/>
    </row>
    <row r="260" spans="1:11" ht="19.5" customHeight="1">
      <c r="A260" s="566" t="s">
        <v>125</v>
      </c>
      <c r="B260" s="31" t="s">
        <v>183</v>
      </c>
      <c r="C260" s="92" t="s">
        <v>80</v>
      </c>
      <c r="D260" s="22"/>
      <c r="E260" s="23">
        <v>50</v>
      </c>
      <c r="F260" s="92" t="s">
        <v>80</v>
      </c>
      <c r="G260" s="22"/>
      <c r="H260" s="23">
        <v>50</v>
      </c>
      <c r="I260" s="92" t="s">
        <v>80</v>
      </c>
      <c r="J260" s="22"/>
      <c r="K260" s="23">
        <v>50</v>
      </c>
    </row>
    <row r="261" spans="1:11" ht="19.5" customHeight="1" hidden="1">
      <c r="A261" s="567"/>
      <c r="B261" s="35"/>
      <c r="C261" s="44"/>
      <c r="D261" s="45"/>
      <c r="E261" s="46"/>
      <c r="F261" s="44"/>
      <c r="G261" s="45"/>
      <c r="H261" s="46"/>
      <c r="I261" s="44"/>
      <c r="J261" s="45"/>
      <c r="K261" s="46"/>
    </row>
    <row r="262" spans="1:11" ht="19.5" customHeight="1" hidden="1" thickBot="1">
      <c r="A262" s="567"/>
      <c r="B262" s="35"/>
      <c r="C262" s="44"/>
      <c r="D262" s="45"/>
      <c r="E262" s="46"/>
      <c r="F262" s="44"/>
      <c r="G262" s="45"/>
      <c r="H262" s="46"/>
      <c r="I262" s="44"/>
      <c r="J262" s="45"/>
      <c r="K262" s="46"/>
    </row>
    <row r="263" spans="1:11" ht="19.5" customHeight="1" thickBot="1">
      <c r="A263" s="567"/>
      <c r="B263" s="33"/>
      <c r="C263" s="28"/>
      <c r="D263" s="29"/>
      <c r="E263" s="30"/>
      <c r="F263" s="27"/>
      <c r="G263" s="25"/>
      <c r="H263" s="26"/>
      <c r="I263" s="27"/>
      <c r="J263" s="25"/>
      <c r="K263" s="26"/>
    </row>
    <row r="264" spans="1:11" ht="19.5" customHeight="1" thickBot="1">
      <c r="A264" s="568"/>
      <c r="B264" s="14" t="s">
        <v>88</v>
      </c>
      <c r="C264" s="36">
        <f>SUM(C260:C263)</f>
        <v>0</v>
      </c>
      <c r="D264" s="37"/>
      <c r="E264" s="41">
        <f>SUM(E260:E263)</f>
        <v>50</v>
      </c>
      <c r="F264" s="36">
        <f>SUM(F260:F263)</f>
        <v>0</v>
      </c>
      <c r="G264" s="37"/>
      <c r="H264" s="41">
        <f>SUM(H260:H263)</f>
        <v>50</v>
      </c>
      <c r="I264" s="36">
        <f>SUM(I260:I263)</f>
        <v>0</v>
      </c>
      <c r="J264" s="37"/>
      <c r="K264" s="41">
        <f>SUM(K260:K263)</f>
        <v>50</v>
      </c>
    </row>
    <row r="265" spans="1:11" ht="19.5" customHeight="1" thickBot="1">
      <c r="A265" s="1"/>
      <c r="B265" s="2"/>
      <c r="C265" s="3"/>
      <c r="D265" s="3"/>
      <c r="E265" s="3"/>
      <c r="F265" s="3"/>
      <c r="G265" s="3"/>
      <c r="H265" s="3"/>
      <c r="I265" s="3"/>
      <c r="J265" s="3"/>
      <c r="K265" s="4"/>
    </row>
    <row r="266" spans="1:11" ht="19.5" customHeight="1" thickBot="1">
      <c r="A266" s="566" t="s">
        <v>126</v>
      </c>
      <c r="B266" s="31" t="s">
        <v>183</v>
      </c>
      <c r="C266" s="92" t="s">
        <v>80</v>
      </c>
      <c r="D266" s="22"/>
      <c r="E266" s="23">
        <v>70</v>
      </c>
      <c r="F266" s="92" t="s">
        <v>80</v>
      </c>
      <c r="G266" s="22"/>
      <c r="H266" s="23">
        <v>70</v>
      </c>
      <c r="I266" s="92" t="s">
        <v>80</v>
      </c>
      <c r="J266" s="22"/>
      <c r="K266" s="23">
        <v>70</v>
      </c>
    </row>
    <row r="267" spans="1:11" ht="19.5" customHeight="1" hidden="1" thickBot="1">
      <c r="A267" s="567"/>
      <c r="B267" s="35"/>
      <c r="C267" s="44"/>
      <c r="D267" s="45"/>
      <c r="E267" s="46"/>
      <c r="F267" s="44"/>
      <c r="G267" s="45"/>
      <c r="H267" s="46"/>
      <c r="I267" s="44"/>
      <c r="J267" s="45"/>
      <c r="K267" s="46"/>
    </row>
    <row r="268" spans="1:11" ht="19.5" customHeight="1" hidden="1" thickBot="1">
      <c r="A268" s="567"/>
      <c r="B268" s="32"/>
      <c r="C268" s="27"/>
      <c r="D268" s="25"/>
      <c r="E268" s="26"/>
      <c r="F268" s="27"/>
      <c r="G268" s="25"/>
      <c r="H268" s="26"/>
      <c r="I268" s="27"/>
      <c r="J268" s="25"/>
      <c r="K268" s="26"/>
    </row>
    <row r="269" spans="1:11" ht="19.5" customHeight="1" hidden="1" thickBot="1">
      <c r="A269" s="567"/>
      <c r="B269" s="33"/>
      <c r="C269" s="28"/>
      <c r="D269" s="29"/>
      <c r="E269" s="30"/>
      <c r="F269" s="27"/>
      <c r="G269" s="25"/>
      <c r="H269" s="26"/>
      <c r="I269" s="27"/>
      <c r="J269" s="25"/>
      <c r="K269" s="26"/>
    </row>
    <row r="270" spans="1:11" ht="19.5" customHeight="1" thickBot="1">
      <c r="A270" s="568"/>
      <c r="B270" s="14" t="s">
        <v>88</v>
      </c>
      <c r="C270" s="36">
        <f>SUM(C266:C269)</f>
        <v>0</v>
      </c>
      <c r="D270" s="37"/>
      <c r="E270" s="41">
        <f>SUM(E266:E269)</f>
        <v>70</v>
      </c>
      <c r="F270" s="36">
        <f>SUM(F266:F269)</f>
        <v>0</v>
      </c>
      <c r="G270" s="37"/>
      <c r="H270" s="41">
        <f>SUM(H266:H269)</f>
        <v>70</v>
      </c>
      <c r="I270" s="36">
        <f>SUM(I266:I269)</f>
        <v>0</v>
      </c>
      <c r="J270" s="37"/>
      <c r="K270" s="41">
        <f>SUM(K266:K269)</f>
        <v>70</v>
      </c>
    </row>
    <row r="271" spans="1:11" ht="19.5" customHeight="1" thickBot="1">
      <c r="A271" s="561" t="s">
        <v>11</v>
      </c>
      <c r="B271" s="562"/>
      <c r="C271" s="38">
        <f>C264+C270</f>
        <v>0</v>
      </c>
      <c r="D271" s="39"/>
      <c r="E271" s="40">
        <f>E264+E270</f>
        <v>120</v>
      </c>
      <c r="F271" s="38">
        <f>F264+F270</f>
        <v>0</v>
      </c>
      <c r="G271" s="39"/>
      <c r="H271" s="40">
        <f>H264+H270</f>
        <v>120</v>
      </c>
      <c r="I271" s="38">
        <f>I264+I270</f>
        <v>0</v>
      </c>
      <c r="J271" s="39"/>
      <c r="K271" s="40">
        <f>K264+K270</f>
        <v>120</v>
      </c>
    </row>
    <row r="272" spans="1:11" ht="19.5" customHeight="1" thickBot="1">
      <c r="A272" s="1"/>
      <c r="B272" s="2"/>
      <c r="C272" s="3"/>
      <c r="D272" s="3"/>
      <c r="E272" s="3"/>
      <c r="F272" s="3"/>
      <c r="G272" s="3"/>
      <c r="H272" s="3"/>
      <c r="I272" s="3"/>
      <c r="J272" s="3"/>
      <c r="K272" s="4"/>
    </row>
    <row r="273" spans="1:11" ht="19.5" customHeight="1" thickBot="1">
      <c r="A273" s="563" t="s">
        <v>13</v>
      </c>
      <c r="B273" s="564"/>
      <c r="C273" s="564"/>
      <c r="D273" s="564"/>
      <c r="E273" s="564"/>
      <c r="F273" s="564"/>
      <c r="G273" s="564"/>
      <c r="H273" s="564"/>
      <c r="I273" s="564"/>
      <c r="J273" s="564"/>
      <c r="K273" s="565"/>
    </row>
    <row r="274" spans="1:11" ht="19.5" customHeight="1" thickBot="1">
      <c r="A274" s="566" t="s">
        <v>119</v>
      </c>
      <c r="B274" s="31" t="s">
        <v>184</v>
      </c>
      <c r="C274" s="92" t="s">
        <v>80</v>
      </c>
      <c r="D274" s="22"/>
      <c r="E274" s="23">
        <v>120</v>
      </c>
      <c r="F274" s="24"/>
      <c r="G274" s="22"/>
      <c r="H274" s="23">
        <v>120</v>
      </c>
      <c r="I274" s="24"/>
      <c r="J274" s="22"/>
      <c r="K274" s="23">
        <v>120</v>
      </c>
    </row>
    <row r="275" spans="1:11" ht="19.5" customHeight="1" hidden="1">
      <c r="A275" s="567"/>
      <c r="B275" s="35"/>
      <c r="C275" s="44"/>
      <c r="D275" s="45"/>
      <c r="E275" s="46"/>
      <c r="F275" s="44"/>
      <c r="G275" s="45"/>
      <c r="H275" s="46"/>
      <c r="I275" s="44"/>
      <c r="J275" s="45"/>
      <c r="K275" s="46"/>
    </row>
    <row r="276" spans="1:11" ht="19.5" customHeight="1" hidden="1">
      <c r="A276" s="567"/>
      <c r="B276" s="32"/>
      <c r="C276" s="27"/>
      <c r="D276" s="25"/>
      <c r="E276" s="26"/>
      <c r="F276" s="27"/>
      <c r="G276" s="25"/>
      <c r="H276" s="26"/>
      <c r="I276" s="27"/>
      <c r="J276" s="25"/>
      <c r="K276" s="26"/>
    </row>
    <row r="277" spans="1:11" ht="19.5" customHeight="1" hidden="1">
      <c r="A277" s="567"/>
      <c r="B277" s="33"/>
      <c r="C277" s="28"/>
      <c r="D277" s="29"/>
      <c r="E277" s="30"/>
      <c r="F277" s="27"/>
      <c r="G277" s="25"/>
      <c r="H277" s="26"/>
      <c r="I277" s="27"/>
      <c r="J277" s="25"/>
      <c r="K277" s="26"/>
    </row>
    <row r="278" spans="1:11" ht="19.5" customHeight="1" thickBot="1">
      <c r="A278" s="568"/>
      <c r="B278" s="14"/>
      <c r="C278" s="36">
        <f>SUM(C274:C277)</f>
        <v>0</v>
      </c>
      <c r="D278" s="37"/>
      <c r="E278" s="41">
        <f>SUM(E274:E277)</f>
        <v>120</v>
      </c>
      <c r="F278" s="36">
        <f>SUM(F274:F277)</f>
        <v>0</v>
      </c>
      <c r="G278" s="37"/>
      <c r="H278" s="41">
        <f>SUM(H274:H277)</f>
        <v>120</v>
      </c>
      <c r="I278" s="36">
        <f>SUM(I274:I277)</f>
        <v>0</v>
      </c>
      <c r="J278" s="37"/>
      <c r="K278" s="41">
        <f>SUM(K274:K277)</f>
        <v>120</v>
      </c>
    </row>
    <row r="279" spans="1:11" ht="19.5" customHeight="1" thickBot="1">
      <c r="A279" s="561" t="s">
        <v>12</v>
      </c>
      <c r="B279" s="562"/>
      <c r="C279" s="38">
        <f>C278</f>
        <v>0</v>
      </c>
      <c r="D279" s="39"/>
      <c r="E279" s="40">
        <f>E278</f>
        <v>120</v>
      </c>
      <c r="F279" s="38">
        <f>F278</f>
        <v>0</v>
      </c>
      <c r="G279" s="39"/>
      <c r="H279" s="40">
        <f>H278</f>
        <v>120</v>
      </c>
      <c r="I279" s="38">
        <f>I278</f>
        <v>0</v>
      </c>
      <c r="J279" s="39"/>
      <c r="K279" s="40">
        <f>K278</f>
        <v>120</v>
      </c>
    </row>
    <row r="280" spans="1:11" ht="19.5" customHeight="1" thickBot="1">
      <c r="A280" s="1"/>
      <c r="B280" s="2"/>
      <c r="C280" s="3"/>
      <c r="D280" s="3"/>
      <c r="E280" s="3"/>
      <c r="F280" s="3"/>
      <c r="G280" s="3"/>
      <c r="H280" s="3"/>
      <c r="I280" s="3"/>
      <c r="J280" s="3"/>
      <c r="K280" s="4"/>
    </row>
    <row r="281" spans="1:11" ht="19.5" customHeight="1" thickBot="1">
      <c r="A281" s="594" t="s">
        <v>52</v>
      </c>
      <c r="B281" s="595"/>
      <c r="C281" s="125">
        <f>C271+C279</f>
        <v>0</v>
      </c>
      <c r="D281" s="126"/>
      <c r="E281" s="127">
        <f>E271+E279</f>
        <v>240</v>
      </c>
      <c r="F281" s="125">
        <f>F271+F279</f>
        <v>0</v>
      </c>
      <c r="G281" s="126"/>
      <c r="H281" s="127">
        <f>H271+H279</f>
        <v>240</v>
      </c>
      <c r="I281" s="125">
        <f>I271+I279</f>
        <v>0</v>
      </c>
      <c r="J281" s="126"/>
      <c r="K281" s="127">
        <f>K271+K279</f>
        <v>240</v>
      </c>
    </row>
    <row r="282" spans="1:11" ht="19.5" customHeight="1" thickBot="1">
      <c r="A282" s="128"/>
      <c r="B282" s="129"/>
      <c r="C282" s="130"/>
      <c r="D282" s="130"/>
      <c r="E282" s="130"/>
      <c r="F282" s="130"/>
      <c r="G282" s="130"/>
      <c r="H282" s="130"/>
      <c r="I282" s="130"/>
      <c r="J282" s="130"/>
      <c r="K282" s="131"/>
    </row>
    <row r="283" spans="1:11" ht="19.5" customHeight="1" thickBot="1">
      <c r="A283" s="588" t="s">
        <v>18</v>
      </c>
      <c r="B283" s="589"/>
      <c r="C283" s="132">
        <f>C116+C185+C233+C256+C281</f>
        <v>1613</v>
      </c>
      <c r="D283" s="133"/>
      <c r="E283" s="134">
        <f>E116+E185+E233+E256+E281</f>
        <v>4600</v>
      </c>
      <c r="F283" s="132">
        <f>F116+F185+F233+F256+F281</f>
        <v>143</v>
      </c>
      <c r="G283" s="133"/>
      <c r="H283" s="134">
        <f>H116+H185+H233+H256+H281</f>
        <v>6400</v>
      </c>
      <c r="I283" s="132">
        <f>I116+I185+I233+I256+I281</f>
        <v>99</v>
      </c>
      <c r="J283" s="133"/>
      <c r="K283" s="134">
        <f>K116+K185+K233+K256+K281</f>
        <v>5100</v>
      </c>
    </row>
    <row r="284" spans="1:11" ht="19.5" customHeight="1">
      <c r="A284" s="135"/>
      <c r="B284" s="135"/>
      <c r="C284" s="136"/>
      <c r="D284" s="136"/>
      <c r="E284" s="136"/>
      <c r="F284" s="136"/>
      <c r="G284" s="136"/>
      <c r="H284" s="136"/>
      <c r="I284" s="136"/>
      <c r="J284" s="136"/>
      <c r="K284" s="136"/>
    </row>
    <row r="285" spans="1:11" ht="19.5" customHeight="1">
      <c r="A285" s="590" t="s">
        <v>203</v>
      </c>
      <c r="B285" s="590"/>
      <c r="C285" s="136"/>
      <c r="D285" s="136"/>
      <c r="E285" s="136"/>
      <c r="F285" s="136"/>
      <c r="G285" s="136"/>
      <c r="H285" s="136"/>
      <c r="I285" s="136"/>
      <c r="J285" s="136"/>
      <c r="K285" s="136"/>
    </row>
    <row r="288" spans="1:11" ht="12.75" customHeight="1">
      <c r="A288" s="16"/>
      <c r="B288" s="56"/>
      <c r="C288" s="52"/>
      <c r="D288" s="52"/>
      <c r="E288" s="52"/>
      <c r="F288" s="52"/>
      <c r="G288" s="52"/>
      <c r="H288" s="52"/>
      <c r="I288" s="52"/>
      <c r="J288" s="52"/>
      <c r="K288" s="52"/>
    </row>
    <row r="289" spans="1:11" ht="12.75" customHeight="1">
      <c r="A289" s="511" t="s">
        <v>56</v>
      </c>
      <c r="B289" s="511"/>
      <c r="C289" s="511"/>
      <c r="D289" s="511"/>
      <c r="E289" s="511"/>
      <c r="F289" s="511"/>
      <c r="G289" s="511"/>
      <c r="H289" s="511"/>
      <c r="I289" s="511"/>
      <c r="J289" s="511"/>
      <c r="K289" s="511"/>
    </row>
    <row r="291" spans="8:11" ht="12.75" customHeight="1" thickBot="1">
      <c r="H291" s="512" t="s">
        <v>195</v>
      </c>
      <c r="I291" s="513"/>
      <c r="J291" s="513"/>
      <c r="K291" s="513"/>
    </row>
    <row r="292" spans="1:11" ht="19.5" customHeight="1" thickBot="1">
      <c r="A292" s="514" t="s">
        <v>61</v>
      </c>
      <c r="B292" s="515"/>
      <c r="C292" s="516" t="s">
        <v>77</v>
      </c>
      <c r="D292" s="517"/>
      <c r="E292" s="517"/>
      <c r="F292" s="517"/>
      <c r="G292" s="517"/>
      <c r="H292" s="517"/>
      <c r="I292" s="517"/>
      <c r="J292" s="517"/>
      <c r="K292" s="518"/>
    </row>
    <row r="293" spans="1:11" ht="15.75" customHeight="1" thickBot="1">
      <c r="A293" s="514" t="s">
        <v>62</v>
      </c>
      <c r="B293" s="515"/>
      <c r="C293" s="516" t="s">
        <v>17</v>
      </c>
      <c r="D293" s="517"/>
      <c r="E293" s="517"/>
      <c r="F293" s="517"/>
      <c r="G293" s="517"/>
      <c r="H293" s="517"/>
      <c r="I293" s="517"/>
      <c r="J293" s="517"/>
      <c r="K293" s="518"/>
    </row>
    <row r="294" spans="1:11" ht="15.75" customHeight="1">
      <c r="A294" s="81" t="s">
        <v>63</v>
      </c>
      <c r="B294" s="19" t="s">
        <v>64</v>
      </c>
      <c r="C294" s="519" t="s">
        <v>212</v>
      </c>
      <c r="D294" s="520"/>
      <c r="E294" s="520"/>
      <c r="F294" s="520"/>
      <c r="G294" s="520"/>
      <c r="H294" s="520"/>
      <c r="I294" s="520"/>
      <c r="J294" s="520"/>
      <c r="K294" s="521"/>
    </row>
    <row r="295" spans="1:11" ht="15.75" customHeight="1">
      <c r="A295" s="82"/>
      <c r="B295" s="20" t="s">
        <v>65</v>
      </c>
      <c r="C295" s="522"/>
      <c r="D295" s="523"/>
      <c r="E295" s="523"/>
      <c r="F295" s="523"/>
      <c r="G295" s="523"/>
      <c r="H295" s="523"/>
      <c r="I295" s="523"/>
      <c r="J295" s="523"/>
      <c r="K295" s="524"/>
    </row>
    <row r="296" spans="1:11" ht="15.75" customHeight="1">
      <c r="A296" s="82"/>
      <c r="B296" s="20" t="s">
        <v>66</v>
      </c>
      <c r="C296" s="525" t="s">
        <v>16</v>
      </c>
      <c r="D296" s="526"/>
      <c r="E296" s="526"/>
      <c r="F296" s="526"/>
      <c r="G296" s="526"/>
      <c r="H296" s="526"/>
      <c r="I296" s="526"/>
      <c r="J296" s="526"/>
      <c r="K296" s="527"/>
    </row>
    <row r="297" spans="1:11" ht="15.75" customHeight="1">
      <c r="A297" s="82"/>
      <c r="B297" s="20" t="s">
        <v>81</v>
      </c>
      <c r="C297" s="525"/>
      <c r="D297" s="526"/>
      <c r="E297" s="526"/>
      <c r="F297" s="526"/>
      <c r="G297" s="526"/>
      <c r="H297" s="526"/>
      <c r="I297" s="526"/>
      <c r="J297" s="526"/>
      <c r="K297" s="527"/>
    </row>
    <row r="298" spans="1:11" ht="15.75" customHeight="1">
      <c r="A298" s="82"/>
      <c r="B298" s="20" t="s">
        <v>67</v>
      </c>
      <c r="C298" s="525" t="s">
        <v>201</v>
      </c>
      <c r="D298" s="526"/>
      <c r="E298" s="526"/>
      <c r="F298" s="526"/>
      <c r="G298" s="526"/>
      <c r="H298" s="526"/>
      <c r="I298" s="526"/>
      <c r="J298" s="526"/>
      <c r="K298" s="527"/>
    </row>
    <row r="299" spans="1:11" ht="15.75" customHeight="1">
      <c r="A299" s="82"/>
      <c r="B299" s="20" t="s">
        <v>92</v>
      </c>
      <c r="C299" s="528">
        <f>SUM(C300:K303)</f>
        <v>9799.5</v>
      </c>
      <c r="D299" s="529"/>
      <c r="E299" s="529"/>
      <c r="F299" s="529"/>
      <c r="G299" s="529"/>
      <c r="H299" s="529"/>
      <c r="I299" s="529"/>
      <c r="J299" s="529"/>
      <c r="K299" s="530"/>
    </row>
    <row r="300" spans="1:11" ht="15.75" customHeight="1">
      <c r="A300" s="82"/>
      <c r="B300" s="20" t="s">
        <v>193</v>
      </c>
      <c r="C300" s="528">
        <v>0</v>
      </c>
      <c r="D300" s="529"/>
      <c r="E300" s="529"/>
      <c r="F300" s="529"/>
      <c r="G300" s="529"/>
      <c r="H300" s="529"/>
      <c r="I300" s="529"/>
      <c r="J300" s="529"/>
      <c r="K300" s="530"/>
    </row>
    <row r="301" spans="1:11" ht="19.5" customHeight="1">
      <c r="A301" s="82"/>
      <c r="B301" s="20" t="s">
        <v>161</v>
      </c>
      <c r="C301" s="528">
        <f>E442</f>
        <v>3299.5</v>
      </c>
      <c r="D301" s="529"/>
      <c r="E301" s="529"/>
      <c r="F301" s="529"/>
      <c r="G301" s="529"/>
      <c r="H301" s="529"/>
      <c r="I301" s="529"/>
      <c r="J301" s="529"/>
      <c r="K301" s="530"/>
    </row>
    <row r="302" spans="1:11" ht="19.5" customHeight="1">
      <c r="A302" s="82"/>
      <c r="B302" s="20" t="s">
        <v>185</v>
      </c>
      <c r="C302" s="528">
        <f>H442</f>
        <v>3200</v>
      </c>
      <c r="D302" s="529"/>
      <c r="E302" s="529"/>
      <c r="F302" s="529"/>
      <c r="G302" s="529"/>
      <c r="H302" s="529"/>
      <c r="I302" s="529"/>
      <c r="J302" s="529"/>
      <c r="K302" s="530"/>
    </row>
    <row r="303" spans="1:11" ht="19.5" customHeight="1" thickBot="1">
      <c r="A303" s="83"/>
      <c r="B303" s="21" t="s">
        <v>197</v>
      </c>
      <c r="C303" s="596">
        <f>K442</f>
        <v>3300</v>
      </c>
      <c r="D303" s="597"/>
      <c r="E303" s="597"/>
      <c r="F303" s="597"/>
      <c r="G303" s="597"/>
      <c r="H303" s="597"/>
      <c r="I303" s="597"/>
      <c r="J303" s="597"/>
      <c r="K303" s="598"/>
    </row>
    <row r="304" spans="1:11" ht="15" customHeight="1" thickBot="1">
      <c r="A304" s="537" t="s">
        <v>68</v>
      </c>
      <c r="B304" s="538"/>
      <c r="C304" s="538"/>
      <c r="D304" s="538"/>
      <c r="E304" s="538"/>
      <c r="F304" s="538"/>
      <c r="G304" s="538"/>
      <c r="H304" s="538"/>
      <c r="I304" s="538"/>
      <c r="J304" s="538"/>
      <c r="K304" s="599"/>
    </row>
    <row r="305" spans="1:11" ht="15" customHeight="1">
      <c r="A305" s="541" t="s">
        <v>82</v>
      </c>
      <c r="B305" s="542"/>
      <c r="C305" s="542"/>
      <c r="D305" s="542"/>
      <c r="E305" s="542"/>
      <c r="F305" s="542"/>
      <c r="G305" s="542"/>
      <c r="H305" s="542"/>
      <c r="I305" s="542"/>
      <c r="J305" s="542"/>
      <c r="K305" s="543"/>
    </row>
    <row r="306" spans="1:11" ht="15" customHeight="1" thickBot="1">
      <c r="A306" s="544" t="s">
        <v>43</v>
      </c>
      <c r="B306" s="545"/>
      <c r="C306" s="546"/>
      <c r="D306" s="546"/>
      <c r="E306" s="546"/>
      <c r="F306" s="546"/>
      <c r="G306" s="546"/>
      <c r="H306" s="546"/>
      <c r="I306" s="546"/>
      <c r="J306" s="546"/>
      <c r="K306" s="547"/>
    </row>
    <row r="307" spans="1:11" ht="31.5" customHeight="1" thickBot="1">
      <c r="A307" s="548" t="s">
        <v>44</v>
      </c>
      <c r="B307" s="549"/>
      <c r="C307" s="550" t="s">
        <v>162</v>
      </c>
      <c r="D307" s="551"/>
      <c r="E307" s="552"/>
      <c r="F307" s="550" t="s">
        <v>187</v>
      </c>
      <c r="G307" s="551"/>
      <c r="H307" s="552"/>
      <c r="I307" s="550" t="s">
        <v>198</v>
      </c>
      <c r="J307" s="551"/>
      <c r="K307" s="552"/>
    </row>
    <row r="308" spans="1:11" ht="38.25" customHeight="1">
      <c r="A308" s="609" t="s">
        <v>83</v>
      </c>
      <c r="B308" s="611" t="s">
        <v>84</v>
      </c>
      <c r="C308" s="600" t="s">
        <v>29</v>
      </c>
      <c r="D308" s="601"/>
      <c r="E308" s="602" t="s">
        <v>30</v>
      </c>
      <c r="F308" s="600" t="s">
        <v>29</v>
      </c>
      <c r="G308" s="601"/>
      <c r="H308" s="602" t="s">
        <v>30</v>
      </c>
      <c r="I308" s="600" t="s">
        <v>29</v>
      </c>
      <c r="J308" s="601"/>
      <c r="K308" s="602" t="s">
        <v>30</v>
      </c>
    </row>
    <row r="309" spans="1:11" ht="15" customHeight="1" thickBot="1">
      <c r="A309" s="610"/>
      <c r="B309" s="612"/>
      <c r="C309" s="200" t="s">
        <v>31</v>
      </c>
      <c r="D309" s="201" t="s">
        <v>32</v>
      </c>
      <c r="E309" s="603"/>
      <c r="F309" s="200" t="s">
        <v>31</v>
      </c>
      <c r="G309" s="201" t="s">
        <v>32</v>
      </c>
      <c r="H309" s="603"/>
      <c r="I309" s="200" t="s">
        <v>31</v>
      </c>
      <c r="J309" s="201" t="s">
        <v>32</v>
      </c>
      <c r="K309" s="603"/>
    </row>
    <row r="310" spans="1:11" ht="15" customHeight="1">
      <c r="A310" s="604" t="s">
        <v>98</v>
      </c>
      <c r="B310" s="202" t="s">
        <v>163</v>
      </c>
      <c r="C310" s="203">
        <v>1</v>
      </c>
      <c r="D310" s="204" t="s">
        <v>93</v>
      </c>
      <c r="E310" s="205">
        <v>30</v>
      </c>
      <c r="F310" s="203">
        <v>1</v>
      </c>
      <c r="G310" s="204" t="s">
        <v>93</v>
      </c>
      <c r="H310" s="205">
        <v>20</v>
      </c>
      <c r="I310" s="203">
        <v>1</v>
      </c>
      <c r="J310" s="204" t="s">
        <v>93</v>
      </c>
      <c r="K310" s="205">
        <v>20</v>
      </c>
    </row>
    <row r="311" spans="1:11" ht="14.25" customHeight="1" thickBot="1">
      <c r="A311" s="605"/>
      <c r="B311" s="206"/>
      <c r="C311" s="207"/>
      <c r="D311" s="208"/>
      <c r="E311" s="209"/>
      <c r="F311" s="207"/>
      <c r="G311" s="208"/>
      <c r="H311" s="209"/>
      <c r="I311" s="207"/>
      <c r="J311" s="208"/>
      <c r="K311" s="209"/>
    </row>
    <row r="312" spans="1:11" ht="15" customHeight="1" thickBot="1">
      <c r="A312" s="606"/>
      <c r="B312" s="210" t="s">
        <v>88</v>
      </c>
      <c r="C312" s="211">
        <f>SUM(C310:C311)</f>
        <v>1</v>
      </c>
      <c r="D312" s="212"/>
      <c r="E312" s="213">
        <f>SUM(E310:E311)</f>
        <v>30</v>
      </c>
      <c r="F312" s="211">
        <f>SUM(F310:F311)</f>
        <v>1</v>
      </c>
      <c r="G312" s="212"/>
      <c r="H312" s="213">
        <f>SUM(H310:H311)</f>
        <v>20</v>
      </c>
      <c r="I312" s="211">
        <f>SUM(I310:I311)</f>
        <v>1</v>
      </c>
      <c r="J312" s="212"/>
      <c r="K312" s="213">
        <f>SUM(K310:K311)</f>
        <v>20</v>
      </c>
    </row>
    <row r="313" spans="1:11" ht="15" customHeight="1" thickBot="1">
      <c r="A313" s="607" t="s">
        <v>43</v>
      </c>
      <c r="B313" s="608"/>
      <c r="C313" s="214">
        <f>C312</f>
        <v>1</v>
      </c>
      <c r="D313" s="215"/>
      <c r="E313" s="216">
        <f>E312</f>
        <v>30</v>
      </c>
      <c r="F313" s="214">
        <f>F312</f>
        <v>1</v>
      </c>
      <c r="G313" s="215"/>
      <c r="H313" s="216">
        <f>H312</f>
        <v>20</v>
      </c>
      <c r="I313" s="214">
        <f>I312</f>
        <v>1</v>
      </c>
      <c r="J313" s="215"/>
      <c r="K313" s="216">
        <f>K312</f>
        <v>20</v>
      </c>
    </row>
    <row r="314" spans="1:11" ht="15" customHeight="1" thickBot="1">
      <c r="A314" s="217"/>
      <c r="B314" s="218"/>
      <c r="C314" s="219"/>
      <c r="D314" s="219"/>
      <c r="E314" s="219"/>
      <c r="F314" s="219"/>
      <c r="G314" s="219"/>
      <c r="H314" s="219"/>
      <c r="I314" s="219"/>
      <c r="J314" s="219"/>
      <c r="K314" s="220"/>
    </row>
    <row r="315" spans="1:11" ht="15" customHeight="1" thickBot="1">
      <c r="A315" s="613" t="s">
        <v>85</v>
      </c>
      <c r="B315" s="614"/>
      <c r="C315" s="615"/>
      <c r="D315" s="615"/>
      <c r="E315" s="615"/>
      <c r="F315" s="615"/>
      <c r="G315" s="615"/>
      <c r="H315" s="615"/>
      <c r="I315" s="615"/>
      <c r="J315" s="615"/>
      <c r="K315" s="616"/>
    </row>
    <row r="316" spans="1:11" ht="15" customHeight="1">
      <c r="A316" s="604" t="s">
        <v>99</v>
      </c>
      <c r="B316" s="202" t="s">
        <v>164</v>
      </c>
      <c r="C316" s="203">
        <v>4</v>
      </c>
      <c r="D316" s="204" t="s">
        <v>93</v>
      </c>
      <c r="E316" s="221">
        <v>1</v>
      </c>
      <c r="F316" s="203">
        <v>6</v>
      </c>
      <c r="G316" s="204" t="s">
        <v>93</v>
      </c>
      <c r="H316" s="222">
        <v>2</v>
      </c>
      <c r="I316" s="203"/>
      <c r="J316" s="204"/>
      <c r="K316" s="223"/>
    </row>
    <row r="317" spans="1:11" ht="15" customHeight="1">
      <c r="A317" s="605"/>
      <c r="B317" s="206" t="s">
        <v>165</v>
      </c>
      <c r="C317" s="207">
        <v>4</v>
      </c>
      <c r="D317" s="208" t="s">
        <v>93</v>
      </c>
      <c r="E317" s="224">
        <v>1</v>
      </c>
      <c r="F317" s="207"/>
      <c r="G317" s="208"/>
      <c r="H317" s="224"/>
      <c r="I317" s="207"/>
      <c r="J317" s="208"/>
      <c r="K317" s="209"/>
    </row>
    <row r="318" spans="1:11" ht="15" customHeight="1">
      <c r="A318" s="605"/>
      <c r="B318" s="225" t="s">
        <v>166</v>
      </c>
      <c r="C318" s="207">
        <v>5</v>
      </c>
      <c r="D318" s="208" t="s">
        <v>93</v>
      </c>
      <c r="E318" s="224">
        <v>1.5</v>
      </c>
      <c r="F318" s="207">
        <v>12</v>
      </c>
      <c r="G318" s="208" t="s">
        <v>93</v>
      </c>
      <c r="H318" s="224">
        <v>5</v>
      </c>
      <c r="I318" s="207"/>
      <c r="J318" s="208"/>
      <c r="K318" s="209"/>
    </row>
    <row r="319" spans="1:11" ht="15" customHeight="1">
      <c r="A319" s="605"/>
      <c r="B319" s="225" t="s">
        <v>167</v>
      </c>
      <c r="C319" s="207">
        <v>2</v>
      </c>
      <c r="D319" s="208" t="s">
        <v>93</v>
      </c>
      <c r="E319" s="224">
        <v>1</v>
      </c>
      <c r="F319" s="207"/>
      <c r="G319" s="208"/>
      <c r="H319" s="224"/>
      <c r="I319" s="207"/>
      <c r="J319" s="208"/>
      <c r="K319" s="209"/>
    </row>
    <row r="320" spans="1:11" ht="15" customHeight="1" thickBot="1">
      <c r="A320" s="605"/>
      <c r="B320" s="226" t="s">
        <v>168</v>
      </c>
      <c r="C320" s="227">
        <v>15</v>
      </c>
      <c r="D320" s="228" t="s">
        <v>93</v>
      </c>
      <c r="E320" s="229">
        <v>6</v>
      </c>
      <c r="F320" s="207">
        <v>15</v>
      </c>
      <c r="G320" s="228" t="s">
        <v>93</v>
      </c>
      <c r="H320" s="224">
        <v>7</v>
      </c>
      <c r="I320" s="207"/>
      <c r="J320" s="228"/>
      <c r="K320" s="209"/>
    </row>
    <row r="321" spans="1:11" ht="15" customHeight="1" thickBot="1">
      <c r="A321" s="606"/>
      <c r="B321" s="210" t="s">
        <v>88</v>
      </c>
      <c r="C321" s="211">
        <f>SUM(C316:C320)</f>
        <v>30</v>
      </c>
      <c r="D321" s="212"/>
      <c r="E321" s="213">
        <f>SUM(E316:E320)</f>
        <v>10.5</v>
      </c>
      <c r="F321" s="211">
        <f>SUM(F316:F320)</f>
        <v>33</v>
      </c>
      <c r="G321" s="212"/>
      <c r="H321" s="213">
        <f>SUM(H316:H320)</f>
        <v>14</v>
      </c>
      <c r="I321" s="211">
        <f>SUM(I316:I320)</f>
        <v>0</v>
      </c>
      <c r="J321" s="212"/>
      <c r="K321" s="213">
        <f>SUM(K316:K320)</f>
        <v>0</v>
      </c>
    </row>
    <row r="322" spans="1:11" ht="15" customHeight="1" thickBot="1">
      <c r="A322" s="217"/>
      <c r="B322" s="218"/>
      <c r="C322" s="219"/>
      <c r="D322" s="219"/>
      <c r="E322" s="219"/>
      <c r="F322" s="219"/>
      <c r="G322" s="219"/>
      <c r="H322" s="219"/>
      <c r="I322" s="219"/>
      <c r="J322" s="219"/>
      <c r="K322" s="220"/>
    </row>
    <row r="323" spans="1:11" ht="15" customHeight="1">
      <c r="A323" s="604" t="s">
        <v>120</v>
      </c>
      <c r="B323" s="202" t="s">
        <v>169</v>
      </c>
      <c r="C323" s="203">
        <v>15</v>
      </c>
      <c r="D323" s="204" t="s">
        <v>93</v>
      </c>
      <c r="E323" s="223">
        <v>26</v>
      </c>
      <c r="F323" s="203">
        <v>15</v>
      </c>
      <c r="G323" s="204" t="s">
        <v>93</v>
      </c>
      <c r="H323" s="223">
        <v>33</v>
      </c>
      <c r="I323" s="203">
        <v>10</v>
      </c>
      <c r="J323" s="204" t="s">
        <v>93</v>
      </c>
      <c r="K323" s="223">
        <v>10</v>
      </c>
    </row>
    <row r="324" spans="1:11" ht="15" customHeight="1">
      <c r="A324" s="605"/>
      <c r="B324" s="206" t="s">
        <v>170</v>
      </c>
      <c r="C324" s="207">
        <v>5</v>
      </c>
      <c r="D324" s="208" t="s">
        <v>93</v>
      </c>
      <c r="E324" s="209">
        <v>10</v>
      </c>
      <c r="F324" s="207">
        <v>5</v>
      </c>
      <c r="G324" s="208" t="s">
        <v>93</v>
      </c>
      <c r="H324" s="209">
        <v>10</v>
      </c>
      <c r="I324" s="207"/>
      <c r="J324" s="208"/>
      <c r="K324" s="209"/>
    </row>
    <row r="325" spans="1:11" ht="15" customHeight="1">
      <c r="A325" s="605"/>
      <c r="B325" s="225" t="s">
        <v>171</v>
      </c>
      <c r="C325" s="207"/>
      <c r="D325" s="208"/>
      <c r="E325" s="209"/>
      <c r="F325" s="207">
        <v>1</v>
      </c>
      <c r="G325" s="208" t="s">
        <v>93</v>
      </c>
      <c r="H325" s="209">
        <v>60</v>
      </c>
      <c r="I325" s="207"/>
      <c r="J325" s="208"/>
      <c r="K325" s="209"/>
    </row>
    <row r="326" spans="1:11" ht="15" customHeight="1">
      <c r="A326" s="605"/>
      <c r="B326" s="225" t="s">
        <v>172</v>
      </c>
      <c r="C326" s="207">
        <v>1</v>
      </c>
      <c r="D326" s="208" t="s">
        <v>93</v>
      </c>
      <c r="E326" s="209">
        <v>26</v>
      </c>
      <c r="F326" s="207"/>
      <c r="G326" s="208"/>
      <c r="H326" s="209"/>
      <c r="I326" s="207"/>
      <c r="J326" s="208"/>
      <c r="K326" s="209"/>
    </row>
    <row r="327" spans="1:11" ht="15" customHeight="1" thickBot="1">
      <c r="A327" s="605"/>
      <c r="B327" s="226"/>
      <c r="C327" s="227"/>
      <c r="D327" s="228"/>
      <c r="E327" s="230"/>
      <c r="F327" s="207"/>
      <c r="G327" s="208"/>
      <c r="H327" s="209"/>
      <c r="I327" s="207"/>
      <c r="J327" s="208"/>
      <c r="K327" s="209"/>
    </row>
    <row r="328" spans="1:11" ht="15" customHeight="1" thickBot="1">
      <c r="A328" s="606"/>
      <c r="B328" s="210" t="s">
        <v>88</v>
      </c>
      <c r="C328" s="211">
        <f>SUM(C323:C327)</f>
        <v>21</v>
      </c>
      <c r="D328" s="212"/>
      <c r="E328" s="213">
        <f>SUM(E323:E327)</f>
        <v>62</v>
      </c>
      <c r="F328" s="211">
        <f>SUM(F323:F327)</f>
        <v>21</v>
      </c>
      <c r="G328" s="212"/>
      <c r="H328" s="213">
        <f>SUM(H323:H327)</f>
        <v>103</v>
      </c>
      <c r="I328" s="211">
        <f>SUM(I323:I327)</f>
        <v>10</v>
      </c>
      <c r="J328" s="212"/>
      <c r="K328" s="213">
        <f>SUM(K323:K327)</f>
        <v>10</v>
      </c>
    </row>
    <row r="329" spans="1:11" ht="15" customHeight="1" thickBot="1">
      <c r="A329" s="217"/>
      <c r="B329" s="231"/>
      <c r="C329" s="219"/>
      <c r="D329" s="219"/>
      <c r="E329" s="219"/>
      <c r="F329" s="219"/>
      <c r="G329" s="219"/>
      <c r="H329" s="219"/>
      <c r="I329" s="219"/>
      <c r="J329" s="219"/>
      <c r="K329" s="220"/>
    </row>
    <row r="330" spans="1:11" ht="15" customHeight="1" thickBot="1">
      <c r="A330" s="617" t="s">
        <v>100</v>
      </c>
      <c r="B330" s="232" t="s">
        <v>213</v>
      </c>
      <c r="C330" s="203">
        <v>1</v>
      </c>
      <c r="D330" s="204" t="s">
        <v>159</v>
      </c>
      <c r="E330" s="204"/>
      <c r="F330" s="204"/>
      <c r="G330" s="204"/>
      <c r="H330" s="204"/>
      <c r="I330" s="204"/>
      <c r="J330" s="204"/>
      <c r="K330" s="223"/>
    </row>
    <row r="331" spans="1:11" ht="15" customHeight="1" thickBot="1">
      <c r="A331" s="618"/>
      <c r="B331" s="232" t="s">
        <v>214</v>
      </c>
      <c r="C331" s="207">
        <v>1</v>
      </c>
      <c r="D331" s="208" t="s">
        <v>159</v>
      </c>
      <c r="E331" s="208"/>
      <c r="F331" s="208"/>
      <c r="G331" s="208"/>
      <c r="H331" s="208"/>
      <c r="I331" s="208"/>
      <c r="J331" s="208"/>
      <c r="K331" s="209"/>
    </row>
    <row r="332" spans="1:11" ht="15" customHeight="1" thickBot="1">
      <c r="A332" s="618"/>
      <c r="B332" s="233" t="s">
        <v>215</v>
      </c>
      <c r="C332" s="207">
        <v>1</v>
      </c>
      <c r="D332" s="208" t="s">
        <v>159</v>
      </c>
      <c r="E332" s="208">
        <v>200</v>
      </c>
      <c r="F332" s="208"/>
      <c r="G332" s="208"/>
      <c r="H332" s="208"/>
      <c r="I332" s="208"/>
      <c r="J332" s="208"/>
      <c r="K332" s="209"/>
    </row>
    <row r="333" spans="1:11" ht="15" customHeight="1" thickBot="1">
      <c r="A333" s="618"/>
      <c r="B333" s="232" t="s">
        <v>216</v>
      </c>
      <c r="C333" s="207">
        <v>1</v>
      </c>
      <c r="D333" s="208" t="s">
        <v>159</v>
      </c>
      <c r="E333" s="208">
        <v>80</v>
      </c>
      <c r="F333" s="208"/>
      <c r="G333" s="208"/>
      <c r="H333" s="208"/>
      <c r="I333" s="208"/>
      <c r="J333" s="208"/>
      <c r="K333" s="209"/>
    </row>
    <row r="334" spans="1:11" ht="15" customHeight="1" thickBot="1">
      <c r="A334" s="618"/>
      <c r="B334" s="232" t="s">
        <v>217</v>
      </c>
      <c r="C334" s="207">
        <v>1</v>
      </c>
      <c r="D334" s="208" t="s">
        <v>159</v>
      </c>
      <c r="E334" s="208">
        <v>167</v>
      </c>
      <c r="F334" s="208"/>
      <c r="G334" s="208"/>
      <c r="H334" s="208"/>
      <c r="I334" s="208"/>
      <c r="J334" s="208"/>
      <c r="K334" s="209"/>
    </row>
    <row r="335" spans="1:11" ht="15" customHeight="1" thickBot="1">
      <c r="A335" s="618"/>
      <c r="B335" s="233" t="s">
        <v>218</v>
      </c>
      <c r="C335" s="207">
        <v>1</v>
      </c>
      <c r="D335" s="208" t="s">
        <v>159</v>
      </c>
      <c r="E335" s="208"/>
      <c r="F335" s="208"/>
      <c r="G335" s="208"/>
      <c r="H335" s="208"/>
      <c r="I335" s="208"/>
      <c r="J335" s="208"/>
      <c r="K335" s="209"/>
    </row>
    <row r="336" spans="1:11" ht="15" customHeight="1" thickBot="1">
      <c r="A336" s="618"/>
      <c r="B336" s="232" t="s">
        <v>219</v>
      </c>
      <c r="C336" s="207"/>
      <c r="D336" s="208"/>
      <c r="E336" s="208"/>
      <c r="F336" s="208"/>
      <c r="G336" s="208"/>
      <c r="H336" s="208"/>
      <c r="I336" s="208">
        <v>1</v>
      </c>
      <c r="J336" s="208" t="s">
        <v>159</v>
      </c>
      <c r="K336" s="209">
        <v>88</v>
      </c>
    </row>
    <row r="337" spans="1:11" ht="15" customHeight="1" thickBot="1">
      <c r="A337" s="618"/>
      <c r="B337" s="232" t="s">
        <v>220</v>
      </c>
      <c r="C337" s="207"/>
      <c r="D337" s="208"/>
      <c r="E337" s="208"/>
      <c r="F337" s="208"/>
      <c r="G337" s="208"/>
      <c r="H337" s="208"/>
      <c r="I337" s="208">
        <v>1</v>
      </c>
      <c r="J337" s="208" t="s">
        <v>159</v>
      </c>
      <c r="K337" s="209">
        <v>80</v>
      </c>
    </row>
    <row r="338" spans="1:11" ht="15" customHeight="1">
      <c r="A338" s="618"/>
      <c r="B338" s="232" t="s">
        <v>221</v>
      </c>
      <c r="C338" s="207">
        <v>1</v>
      </c>
      <c r="D338" s="208" t="s">
        <v>159</v>
      </c>
      <c r="E338" s="208"/>
      <c r="F338" s="208"/>
      <c r="G338" s="208"/>
      <c r="H338" s="208"/>
      <c r="I338" s="208"/>
      <c r="J338" s="208"/>
      <c r="K338" s="209"/>
    </row>
    <row r="339" spans="1:11" ht="15" customHeight="1">
      <c r="A339" s="618"/>
      <c r="B339" s="234" t="s">
        <v>222</v>
      </c>
      <c r="C339" s="235"/>
      <c r="D339" s="236"/>
      <c r="E339" s="236"/>
      <c r="F339" s="236"/>
      <c r="G339" s="208"/>
      <c r="H339" s="236"/>
      <c r="I339" s="236">
        <v>1</v>
      </c>
      <c r="J339" s="236" t="s">
        <v>159</v>
      </c>
      <c r="K339" s="237"/>
    </row>
    <row r="340" spans="1:11" ht="15" customHeight="1">
      <c r="A340" s="618"/>
      <c r="B340" s="234" t="s">
        <v>223</v>
      </c>
      <c r="C340" s="235">
        <v>1</v>
      </c>
      <c r="D340" s="236" t="s">
        <v>159</v>
      </c>
      <c r="E340" s="236">
        <v>250</v>
      </c>
      <c r="F340" s="236"/>
      <c r="G340" s="236"/>
      <c r="H340" s="236"/>
      <c r="I340" s="208"/>
      <c r="J340" s="208"/>
      <c r="K340" s="237"/>
    </row>
    <row r="341" spans="1:11" ht="15" customHeight="1">
      <c r="A341" s="618"/>
      <c r="B341" s="238" t="s">
        <v>224</v>
      </c>
      <c r="C341" s="239"/>
      <c r="D341" s="240"/>
      <c r="E341" s="240"/>
      <c r="F341" s="236"/>
      <c r="G341" s="236"/>
      <c r="H341" s="236"/>
      <c r="I341" s="236">
        <v>1</v>
      </c>
      <c r="J341" s="236" t="s">
        <v>159</v>
      </c>
      <c r="K341" s="236">
        <v>1000</v>
      </c>
    </row>
    <row r="342" spans="1:11" ht="15" customHeight="1" thickBot="1">
      <c r="A342" s="618"/>
      <c r="B342" s="234" t="s">
        <v>225</v>
      </c>
      <c r="C342" s="235">
        <v>1</v>
      </c>
      <c r="D342" s="236" t="s">
        <v>159</v>
      </c>
      <c r="E342" s="236">
        <v>850</v>
      </c>
      <c r="F342" s="236"/>
      <c r="G342" s="236"/>
      <c r="H342" s="236"/>
      <c r="I342" s="208"/>
      <c r="J342" s="208"/>
      <c r="K342" s="237"/>
    </row>
    <row r="343" spans="1:11" ht="15" customHeight="1" thickBot="1">
      <c r="A343" s="618"/>
      <c r="B343" s="241" t="s">
        <v>226</v>
      </c>
      <c r="C343" s="235">
        <v>1</v>
      </c>
      <c r="D343" s="236" t="s">
        <v>159</v>
      </c>
      <c r="E343" s="236">
        <v>350</v>
      </c>
      <c r="F343" s="236"/>
      <c r="G343" s="236"/>
      <c r="H343" s="236"/>
      <c r="I343" s="208"/>
      <c r="J343" s="208"/>
      <c r="K343" s="237"/>
    </row>
    <row r="344" spans="1:11" ht="15" customHeight="1" thickBot="1">
      <c r="A344" s="618"/>
      <c r="B344" s="241" t="s">
        <v>209</v>
      </c>
      <c r="C344" s="239"/>
      <c r="D344" s="240"/>
      <c r="E344" s="240"/>
      <c r="F344" s="236">
        <v>1</v>
      </c>
      <c r="G344" s="236" t="s">
        <v>159</v>
      </c>
      <c r="H344" s="236">
        <v>530</v>
      </c>
      <c r="I344" s="208"/>
      <c r="J344" s="208"/>
      <c r="K344" s="237"/>
    </row>
    <row r="345" spans="1:11" ht="15" customHeight="1" thickBot="1">
      <c r="A345" s="618"/>
      <c r="B345" s="241" t="s">
        <v>227</v>
      </c>
      <c r="C345" s="239"/>
      <c r="D345" s="240"/>
      <c r="E345" s="240"/>
      <c r="F345" s="236"/>
      <c r="G345" s="236"/>
      <c r="H345" s="236"/>
      <c r="I345" s="236">
        <v>1</v>
      </c>
      <c r="J345" s="236" t="s">
        <v>159</v>
      </c>
      <c r="K345" s="237">
        <v>1200</v>
      </c>
    </row>
    <row r="346" spans="1:11" ht="15" customHeight="1" thickBot="1">
      <c r="A346" s="618"/>
      <c r="B346" s="241" t="s">
        <v>228</v>
      </c>
      <c r="C346" s="242"/>
      <c r="D346" s="243"/>
      <c r="E346" s="243"/>
      <c r="F346" s="236">
        <v>1</v>
      </c>
      <c r="G346" s="236" t="s">
        <v>159</v>
      </c>
      <c r="H346" s="236">
        <v>1500</v>
      </c>
      <c r="I346" s="208"/>
      <c r="J346" s="208"/>
      <c r="K346" s="237"/>
    </row>
    <row r="347" spans="1:11" ht="15" customHeight="1" thickBot="1" thickTop="1">
      <c r="A347" s="618"/>
      <c r="B347" s="244" t="s">
        <v>229</v>
      </c>
      <c r="C347" s="235"/>
      <c r="D347" s="236"/>
      <c r="E347" s="245"/>
      <c r="F347" s="236"/>
      <c r="G347" s="236"/>
      <c r="H347" s="236"/>
      <c r="I347" s="236">
        <v>1</v>
      </c>
      <c r="J347" s="236" t="s">
        <v>159</v>
      </c>
      <c r="K347" s="246">
        <v>30</v>
      </c>
    </row>
    <row r="348" spans="1:11" ht="15" customHeight="1" thickBot="1">
      <c r="A348" s="618"/>
      <c r="B348" s="247" t="s">
        <v>230</v>
      </c>
      <c r="C348" s="235">
        <v>1</v>
      </c>
      <c r="D348" s="236" t="s">
        <v>159</v>
      </c>
      <c r="E348" s="245">
        <v>60</v>
      </c>
      <c r="F348" s="236"/>
      <c r="G348" s="236"/>
      <c r="H348" s="236"/>
      <c r="I348" s="208"/>
      <c r="J348" s="208"/>
      <c r="K348" s="237"/>
    </row>
    <row r="349" spans="1:11" ht="15" customHeight="1" thickBot="1">
      <c r="A349" s="618"/>
      <c r="B349" s="247" t="s">
        <v>231</v>
      </c>
      <c r="C349" s="235"/>
      <c r="D349" s="236"/>
      <c r="E349" s="245"/>
      <c r="F349" s="236"/>
      <c r="G349" s="236"/>
      <c r="H349" s="236"/>
      <c r="I349" s="236">
        <v>1</v>
      </c>
      <c r="J349" s="236" t="s">
        <v>159</v>
      </c>
      <c r="K349" s="246">
        <v>20</v>
      </c>
    </row>
    <row r="350" spans="1:11" ht="15" customHeight="1" thickBot="1">
      <c r="A350" s="618"/>
      <c r="B350" s="247" t="s">
        <v>232</v>
      </c>
      <c r="C350" s="235">
        <v>1</v>
      </c>
      <c r="D350" s="236" t="s">
        <v>159</v>
      </c>
      <c r="E350" s="245"/>
      <c r="F350" s="236"/>
      <c r="G350" s="236"/>
      <c r="H350" s="236"/>
      <c r="I350" s="208"/>
      <c r="J350" s="208"/>
      <c r="K350" s="237"/>
    </row>
    <row r="351" spans="1:11" ht="15" customHeight="1" thickBot="1">
      <c r="A351" s="618"/>
      <c r="B351" s="247" t="s">
        <v>233</v>
      </c>
      <c r="C351" s="235">
        <v>1</v>
      </c>
      <c r="D351" s="236" t="s">
        <v>159</v>
      </c>
      <c r="E351" s="245">
        <v>155</v>
      </c>
      <c r="F351" s="236"/>
      <c r="G351" s="236"/>
      <c r="H351" s="245"/>
      <c r="I351" s="208"/>
      <c r="J351" s="208"/>
      <c r="K351" s="237"/>
    </row>
    <row r="352" spans="1:11" ht="15" customHeight="1" thickBot="1">
      <c r="A352" s="618"/>
      <c r="B352" s="247" t="s">
        <v>234</v>
      </c>
      <c r="C352" s="235">
        <v>1</v>
      </c>
      <c r="D352" s="236" t="s">
        <v>159</v>
      </c>
      <c r="E352" s="245">
        <v>18</v>
      </c>
      <c r="F352" s="236"/>
      <c r="G352" s="236"/>
      <c r="H352" s="236"/>
      <c r="I352" s="236"/>
      <c r="J352" s="236"/>
      <c r="K352" s="246"/>
    </row>
    <row r="353" spans="1:11" ht="15" customHeight="1" thickBot="1">
      <c r="A353" s="618"/>
      <c r="B353" s="247" t="s">
        <v>235</v>
      </c>
      <c r="C353" s="235"/>
      <c r="D353" s="236"/>
      <c r="E353" s="245"/>
      <c r="F353" s="236"/>
      <c r="G353" s="236"/>
      <c r="H353" s="236"/>
      <c r="I353" s="236">
        <v>1</v>
      </c>
      <c r="J353" s="236" t="s">
        <v>159</v>
      </c>
      <c r="K353" s="246">
        <v>31</v>
      </c>
    </row>
    <row r="354" spans="1:11" ht="15" customHeight="1" thickBot="1">
      <c r="A354" s="618"/>
      <c r="B354" s="247" t="s">
        <v>236</v>
      </c>
      <c r="C354" s="235"/>
      <c r="D354" s="236"/>
      <c r="E354" s="245"/>
      <c r="F354" s="236"/>
      <c r="G354" s="236"/>
      <c r="H354" s="236"/>
      <c r="I354" s="236">
        <v>1</v>
      </c>
      <c r="J354" s="236" t="s">
        <v>159</v>
      </c>
      <c r="K354" s="246">
        <v>14</v>
      </c>
    </row>
    <row r="355" spans="1:11" ht="15" customHeight="1" thickBot="1">
      <c r="A355" s="618"/>
      <c r="B355" s="247" t="s">
        <v>237</v>
      </c>
      <c r="C355" s="235"/>
      <c r="D355" s="236"/>
      <c r="E355" s="245"/>
      <c r="F355" s="236"/>
      <c r="G355" s="236"/>
      <c r="H355" s="236"/>
      <c r="I355" s="236">
        <v>1</v>
      </c>
      <c r="J355" s="236" t="s">
        <v>159</v>
      </c>
      <c r="K355" s="246"/>
    </row>
    <row r="356" spans="1:11" ht="15" customHeight="1" thickBot="1">
      <c r="A356" s="618"/>
      <c r="B356" s="247" t="s">
        <v>238</v>
      </c>
      <c r="C356" s="235"/>
      <c r="D356" s="236"/>
      <c r="E356" s="208"/>
      <c r="F356" s="236">
        <v>1</v>
      </c>
      <c r="G356" s="236" t="s">
        <v>159</v>
      </c>
      <c r="H356" s="208">
        <v>50</v>
      </c>
      <c r="I356" s="208"/>
      <c r="J356" s="208"/>
      <c r="K356" s="237"/>
    </row>
    <row r="357" spans="1:11" ht="15" customHeight="1" thickBot="1" thickTop="1">
      <c r="A357" s="618"/>
      <c r="B357" s="244" t="s">
        <v>239</v>
      </c>
      <c r="C357" s="235">
        <v>1</v>
      </c>
      <c r="D357" s="236" t="s">
        <v>159</v>
      </c>
      <c r="E357" s="245">
        <v>3</v>
      </c>
      <c r="F357" s="236"/>
      <c r="G357" s="236"/>
      <c r="H357" s="236"/>
      <c r="I357" s="208"/>
      <c r="J357" s="208"/>
      <c r="K357" s="237"/>
    </row>
    <row r="358" spans="1:11" ht="15" customHeight="1" thickBot="1">
      <c r="A358" s="618"/>
      <c r="B358" s="247" t="s">
        <v>240</v>
      </c>
      <c r="C358" s="235">
        <v>1</v>
      </c>
      <c r="D358" s="236" t="s">
        <v>159</v>
      </c>
      <c r="E358" s="245"/>
      <c r="F358" s="236"/>
      <c r="G358" s="236"/>
      <c r="H358" s="236"/>
      <c r="I358" s="236"/>
      <c r="J358" s="236"/>
      <c r="K358" s="246"/>
    </row>
    <row r="359" spans="1:11" ht="15" customHeight="1" thickBot="1">
      <c r="A359" s="618"/>
      <c r="B359" s="247" t="s">
        <v>241</v>
      </c>
      <c r="C359" s="235"/>
      <c r="D359" s="236"/>
      <c r="E359" s="245"/>
      <c r="F359" s="236"/>
      <c r="G359" s="236"/>
      <c r="H359" s="236"/>
      <c r="I359" s="236">
        <v>2</v>
      </c>
      <c r="J359" s="236" t="s">
        <v>159</v>
      </c>
      <c r="K359" s="246">
        <v>6</v>
      </c>
    </row>
    <row r="360" spans="1:11" ht="15" customHeight="1" thickBot="1">
      <c r="A360" s="618"/>
      <c r="B360" s="247" t="s">
        <v>242</v>
      </c>
      <c r="C360" s="235"/>
      <c r="D360" s="236"/>
      <c r="E360" s="245"/>
      <c r="F360" s="236"/>
      <c r="G360" s="236"/>
      <c r="H360" s="236"/>
      <c r="I360" s="236">
        <v>4</v>
      </c>
      <c r="J360" s="236" t="s">
        <v>159</v>
      </c>
      <c r="K360" s="246">
        <v>10</v>
      </c>
    </row>
    <row r="361" spans="1:11" ht="15" customHeight="1" thickBot="1">
      <c r="A361" s="618"/>
      <c r="B361" s="247" t="s">
        <v>243</v>
      </c>
      <c r="C361" s="235"/>
      <c r="D361" s="236"/>
      <c r="E361" s="245"/>
      <c r="F361" s="236"/>
      <c r="G361" s="236"/>
      <c r="H361" s="236"/>
      <c r="I361" s="236">
        <v>1</v>
      </c>
      <c r="J361" s="236" t="s">
        <v>159</v>
      </c>
      <c r="K361" s="246">
        <v>1</v>
      </c>
    </row>
    <row r="362" spans="1:11" ht="15" customHeight="1" thickBot="1">
      <c r="A362" s="618"/>
      <c r="B362" s="247" t="s">
        <v>173</v>
      </c>
      <c r="C362" s="235"/>
      <c r="D362" s="236"/>
      <c r="E362" s="245"/>
      <c r="F362" s="236"/>
      <c r="G362" s="236"/>
      <c r="H362" s="236"/>
      <c r="I362" s="236">
        <v>1</v>
      </c>
      <c r="J362" s="236" t="s">
        <v>159</v>
      </c>
      <c r="K362" s="246">
        <v>2</v>
      </c>
    </row>
    <row r="363" spans="1:11" ht="15" customHeight="1" thickBot="1">
      <c r="A363" s="618"/>
      <c r="B363" s="247" t="s">
        <v>244</v>
      </c>
      <c r="C363" s="235"/>
      <c r="D363" s="236"/>
      <c r="E363" s="245"/>
      <c r="F363" s="236"/>
      <c r="G363" s="236"/>
      <c r="H363" s="236"/>
      <c r="I363" s="236">
        <v>1</v>
      </c>
      <c r="J363" s="236" t="s">
        <v>159</v>
      </c>
      <c r="K363" s="246">
        <v>1</v>
      </c>
    </row>
    <row r="364" spans="1:11" ht="15" customHeight="1" thickBot="1">
      <c r="A364" s="618"/>
      <c r="B364" s="247" t="s">
        <v>245</v>
      </c>
      <c r="C364" s="235"/>
      <c r="D364" s="236"/>
      <c r="E364" s="245"/>
      <c r="F364" s="236"/>
      <c r="G364" s="236"/>
      <c r="H364" s="236"/>
      <c r="I364" s="236">
        <v>1</v>
      </c>
      <c r="J364" s="236" t="s">
        <v>159</v>
      </c>
      <c r="K364" s="246">
        <v>2</v>
      </c>
    </row>
    <row r="365" spans="1:11" ht="15" customHeight="1" thickBot="1">
      <c r="A365" s="618"/>
      <c r="B365" s="247" t="s">
        <v>246</v>
      </c>
      <c r="C365" s="235"/>
      <c r="D365" s="236"/>
      <c r="E365" s="245"/>
      <c r="F365" s="236">
        <v>1</v>
      </c>
      <c r="G365" s="236" t="s">
        <v>159</v>
      </c>
      <c r="H365" s="245"/>
      <c r="I365" s="208"/>
      <c r="J365" s="208"/>
      <c r="K365" s="237"/>
    </row>
    <row r="366" spans="1:11" ht="15" customHeight="1" thickBot="1">
      <c r="A366" s="618"/>
      <c r="B366" s="247" t="s">
        <v>247</v>
      </c>
      <c r="C366" s="235"/>
      <c r="D366" s="236"/>
      <c r="E366" s="245"/>
      <c r="F366" s="236">
        <v>1</v>
      </c>
      <c r="G366" s="236" t="s">
        <v>159</v>
      </c>
      <c r="H366" s="245">
        <v>3</v>
      </c>
      <c r="I366" s="208"/>
      <c r="J366" s="208"/>
      <c r="K366" s="237"/>
    </row>
    <row r="367" spans="1:11" ht="15" customHeight="1" thickBot="1">
      <c r="A367" s="618"/>
      <c r="B367" s="247" t="s">
        <v>248</v>
      </c>
      <c r="C367" s="235"/>
      <c r="D367" s="236"/>
      <c r="E367" s="245"/>
      <c r="F367" s="236">
        <v>1</v>
      </c>
      <c r="G367" s="236" t="s">
        <v>159</v>
      </c>
      <c r="H367" s="245">
        <v>6</v>
      </c>
      <c r="I367" s="208"/>
      <c r="J367" s="208"/>
      <c r="K367" s="237"/>
    </row>
    <row r="368" spans="1:11" ht="15" customHeight="1" thickBot="1">
      <c r="A368" s="618"/>
      <c r="B368" s="247" t="s">
        <v>249</v>
      </c>
      <c r="C368" s="248" t="s">
        <v>80</v>
      </c>
      <c r="D368" s="249" t="s">
        <v>159</v>
      </c>
      <c r="E368" s="250">
        <v>50</v>
      </c>
      <c r="F368" s="249"/>
      <c r="G368" s="249"/>
      <c r="H368" s="249"/>
      <c r="I368" s="228"/>
      <c r="J368" s="228"/>
      <c r="K368" s="251"/>
    </row>
    <row r="369" spans="1:11" ht="15" customHeight="1" thickBot="1">
      <c r="A369" s="619"/>
      <c r="B369" s="252" t="s">
        <v>88</v>
      </c>
      <c r="C369" s="211">
        <f>SUM(C330:C368)</f>
        <v>16</v>
      </c>
      <c r="D369" s="212"/>
      <c r="E369" s="212">
        <f>SUM(E330:E368)</f>
        <v>2183</v>
      </c>
      <c r="F369" s="212">
        <f>SUM(F330:F368)</f>
        <v>6</v>
      </c>
      <c r="G369" s="212"/>
      <c r="H369" s="212">
        <f>SUM(H330:H368)</f>
        <v>2089</v>
      </c>
      <c r="I369" s="212">
        <f>SUM(I330:I368)</f>
        <v>20</v>
      </c>
      <c r="J369" s="212"/>
      <c r="K369" s="253">
        <f>SUM(K330:K368)</f>
        <v>2485</v>
      </c>
    </row>
    <row r="370" spans="1:11" ht="15" customHeight="1" thickBot="1">
      <c r="A370" s="217"/>
      <c r="B370" s="218"/>
      <c r="C370" s="219"/>
      <c r="D370" s="219"/>
      <c r="E370" s="219"/>
      <c r="F370" s="219"/>
      <c r="G370" s="219"/>
      <c r="H370" s="219"/>
      <c r="I370" s="219"/>
      <c r="J370" s="219"/>
      <c r="K370" s="220"/>
    </row>
    <row r="371" spans="1:11" ht="15" customHeight="1" thickBot="1">
      <c r="A371" s="607" t="s">
        <v>45</v>
      </c>
      <c r="B371" s="608"/>
      <c r="C371" s="214">
        <f>C321+C328+C369</f>
        <v>67</v>
      </c>
      <c r="D371" s="214">
        <f aca="true" t="shared" si="0" ref="D371:K371">D321+D328+D369</f>
        <v>0</v>
      </c>
      <c r="E371" s="214">
        <f t="shared" si="0"/>
        <v>2255.5</v>
      </c>
      <c r="F371" s="214">
        <f t="shared" si="0"/>
        <v>60</v>
      </c>
      <c r="G371" s="214">
        <f t="shared" si="0"/>
        <v>0</v>
      </c>
      <c r="H371" s="214">
        <f t="shared" si="0"/>
        <v>2206</v>
      </c>
      <c r="I371" s="214">
        <f t="shared" si="0"/>
        <v>30</v>
      </c>
      <c r="J371" s="214">
        <f t="shared" si="0"/>
        <v>0</v>
      </c>
      <c r="K371" s="214">
        <f t="shared" si="0"/>
        <v>2495</v>
      </c>
    </row>
    <row r="372" spans="1:11" ht="15" customHeight="1">
      <c r="A372" s="217"/>
      <c r="B372" s="218"/>
      <c r="C372" s="219"/>
      <c r="D372" s="219"/>
      <c r="E372" s="219"/>
      <c r="F372" s="219"/>
      <c r="G372" s="219"/>
      <c r="H372" s="219"/>
      <c r="I372" s="219"/>
      <c r="J372" s="219"/>
      <c r="K372" s="220"/>
    </row>
    <row r="373" spans="1:11" ht="15" customHeight="1" thickBot="1">
      <c r="A373" s="217"/>
      <c r="B373" s="218"/>
      <c r="C373" s="219"/>
      <c r="D373" s="219"/>
      <c r="E373" s="219"/>
      <c r="F373" s="219"/>
      <c r="G373" s="219"/>
      <c r="H373" s="219"/>
      <c r="I373" s="219"/>
      <c r="J373" s="219"/>
      <c r="K373" s="220"/>
    </row>
    <row r="374" spans="1:11" ht="15" customHeight="1">
      <c r="A374" s="604" t="s">
        <v>103</v>
      </c>
      <c r="B374" s="202" t="s">
        <v>174</v>
      </c>
      <c r="C374" s="203">
        <v>10</v>
      </c>
      <c r="D374" s="204" t="s">
        <v>93</v>
      </c>
      <c r="E374" s="223">
        <v>5</v>
      </c>
      <c r="F374" s="203">
        <v>25</v>
      </c>
      <c r="G374" s="204" t="s">
        <v>93</v>
      </c>
      <c r="H374" s="254">
        <v>13</v>
      </c>
      <c r="I374" s="203">
        <v>35</v>
      </c>
      <c r="J374" s="204" t="s">
        <v>93</v>
      </c>
      <c r="K374" s="254">
        <v>18</v>
      </c>
    </row>
    <row r="375" spans="1:11" ht="19.5" customHeight="1">
      <c r="A375" s="605"/>
      <c r="B375" s="206" t="s">
        <v>175</v>
      </c>
      <c r="C375" s="207">
        <v>20</v>
      </c>
      <c r="D375" s="208" t="s">
        <v>93</v>
      </c>
      <c r="E375" s="209">
        <v>70</v>
      </c>
      <c r="F375" s="207">
        <v>20</v>
      </c>
      <c r="G375" s="208" t="s">
        <v>93</v>
      </c>
      <c r="H375" s="209">
        <v>70</v>
      </c>
      <c r="I375" s="207">
        <v>10</v>
      </c>
      <c r="J375" s="208" t="s">
        <v>93</v>
      </c>
      <c r="K375" s="209">
        <v>35</v>
      </c>
    </row>
    <row r="376" spans="1:11" ht="21.75" customHeight="1">
      <c r="A376" s="605"/>
      <c r="B376" s="225" t="s">
        <v>176</v>
      </c>
      <c r="C376" s="207">
        <v>10</v>
      </c>
      <c r="D376" s="208" t="s">
        <v>74</v>
      </c>
      <c r="E376" s="209">
        <v>15</v>
      </c>
      <c r="F376" s="207">
        <v>20</v>
      </c>
      <c r="G376" s="208" t="s">
        <v>74</v>
      </c>
      <c r="H376" s="209">
        <v>30</v>
      </c>
      <c r="I376" s="207">
        <v>20</v>
      </c>
      <c r="J376" s="208" t="s">
        <v>74</v>
      </c>
      <c r="K376" s="209">
        <v>30</v>
      </c>
    </row>
    <row r="377" spans="1:11" ht="26.25" customHeight="1">
      <c r="A377" s="605"/>
      <c r="B377" s="225" t="s">
        <v>177</v>
      </c>
      <c r="C377" s="207">
        <v>20</v>
      </c>
      <c r="D377" s="208" t="s">
        <v>93</v>
      </c>
      <c r="E377" s="209">
        <v>64</v>
      </c>
      <c r="F377" s="207">
        <v>20</v>
      </c>
      <c r="G377" s="208" t="s">
        <v>93</v>
      </c>
      <c r="H377" s="209">
        <v>44</v>
      </c>
      <c r="I377" s="207">
        <v>20</v>
      </c>
      <c r="J377" s="208" t="s">
        <v>93</v>
      </c>
      <c r="K377" s="209">
        <v>25</v>
      </c>
    </row>
    <row r="378" spans="1:11" ht="15" customHeight="1" thickBot="1">
      <c r="A378" s="605"/>
      <c r="B378" s="226"/>
      <c r="C378" s="227"/>
      <c r="D378" s="228"/>
      <c r="E378" s="230"/>
      <c r="F378" s="207"/>
      <c r="G378" s="208"/>
      <c r="H378" s="209"/>
      <c r="I378" s="207"/>
      <c r="J378" s="208"/>
      <c r="K378" s="209"/>
    </row>
    <row r="379" spans="1:11" ht="15" customHeight="1" thickBot="1">
      <c r="A379" s="606"/>
      <c r="B379" s="210" t="s">
        <v>88</v>
      </c>
      <c r="C379" s="211">
        <f>SUM(C374:C378)</f>
        <v>60</v>
      </c>
      <c r="D379" s="212"/>
      <c r="E379" s="213">
        <f>SUM(E374:E378)</f>
        <v>154</v>
      </c>
      <c r="F379" s="211">
        <f>SUM(F374:F378)</f>
        <v>85</v>
      </c>
      <c r="G379" s="212"/>
      <c r="H379" s="213">
        <f>SUM(H374:H378)</f>
        <v>157</v>
      </c>
      <c r="I379" s="211">
        <f>SUM(I374:I378)</f>
        <v>85</v>
      </c>
      <c r="J379" s="212"/>
      <c r="K379" s="213">
        <f>SUM(K374:K378)</f>
        <v>108</v>
      </c>
    </row>
    <row r="380" spans="1:11" ht="15" customHeight="1" thickBot="1">
      <c r="A380" s="607" t="s">
        <v>47</v>
      </c>
      <c r="B380" s="608" t="s">
        <v>18</v>
      </c>
      <c r="C380" s="214">
        <f>C379</f>
        <v>60</v>
      </c>
      <c r="D380" s="214">
        <f aca="true" t="shared" si="1" ref="D380:K380">D379</f>
        <v>0</v>
      </c>
      <c r="E380" s="214">
        <f t="shared" si="1"/>
        <v>154</v>
      </c>
      <c r="F380" s="214">
        <f t="shared" si="1"/>
        <v>85</v>
      </c>
      <c r="G380" s="214">
        <f t="shared" si="1"/>
        <v>0</v>
      </c>
      <c r="H380" s="214">
        <f t="shared" si="1"/>
        <v>157</v>
      </c>
      <c r="I380" s="214">
        <f t="shared" si="1"/>
        <v>85</v>
      </c>
      <c r="J380" s="214">
        <f t="shared" si="1"/>
        <v>0</v>
      </c>
      <c r="K380" s="214">
        <f t="shared" si="1"/>
        <v>108</v>
      </c>
    </row>
    <row r="381" spans="1:11" ht="15" customHeight="1">
      <c r="A381" s="217"/>
      <c r="B381" s="218"/>
      <c r="C381" s="219"/>
      <c r="D381" s="219"/>
      <c r="E381" s="219"/>
      <c r="F381" s="219"/>
      <c r="G381" s="219"/>
      <c r="H381" s="219"/>
      <c r="I381" s="219"/>
      <c r="J381" s="219"/>
      <c r="K381" s="220"/>
    </row>
    <row r="382" spans="1:11" ht="15" customHeight="1" thickBot="1">
      <c r="A382" s="217"/>
      <c r="B382" s="218"/>
      <c r="C382" s="219"/>
      <c r="D382" s="219"/>
      <c r="E382" s="219"/>
      <c r="F382" s="219"/>
      <c r="G382" s="219"/>
      <c r="H382" s="219"/>
      <c r="I382" s="219"/>
      <c r="J382" s="219"/>
      <c r="K382" s="220"/>
    </row>
    <row r="383" spans="1:11" ht="15" customHeight="1" thickBot="1">
      <c r="A383" s="620" t="s">
        <v>48</v>
      </c>
      <c r="B383" s="621"/>
      <c r="C383" s="255">
        <f>C313+C371+C380</f>
        <v>128</v>
      </c>
      <c r="D383" s="255">
        <f aca="true" t="shared" si="2" ref="D383:K383">D313+D371+D380</f>
        <v>0</v>
      </c>
      <c r="E383" s="255">
        <f t="shared" si="2"/>
        <v>2439.5</v>
      </c>
      <c r="F383" s="255">
        <f t="shared" si="2"/>
        <v>146</v>
      </c>
      <c r="G383" s="255">
        <f t="shared" si="2"/>
        <v>0</v>
      </c>
      <c r="H383" s="255">
        <f t="shared" si="2"/>
        <v>2383</v>
      </c>
      <c r="I383" s="255">
        <f t="shared" si="2"/>
        <v>116</v>
      </c>
      <c r="J383" s="255">
        <f t="shared" si="2"/>
        <v>0</v>
      </c>
      <c r="K383" s="255">
        <f t="shared" si="2"/>
        <v>2623</v>
      </c>
    </row>
    <row r="384" spans="1:11" ht="15" customHeight="1" thickBot="1">
      <c r="A384" s="217"/>
      <c r="B384" s="218"/>
      <c r="C384" s="219"/>
      <c r="D384" s="219"/>
      <c r="E384" s="219"/>
      <c r="F384" s="219"/>
      <c r="G384" s="219"/>
      <c r="H384" s="219"/>
      <c r="I384" s="219"/>
      <c r="J384" s="219"/>
      <c r="K384" s="220"/>
    </row>
    <row r="385" spans="1:11" ht="15" customHeight="1">
      <c r="A385" s="622" t="s">
        <v>49</v>
      </c>
      <c r="B385" s="623"/>
      <c r="C385" s="623"/>
      <c r="D385" s="623"/>
      <c r="E385" s="623"/>
      <c r="F385" s="623"/>
      <c r="G385" s="623"/>
      <c r="H385" s="623"/>
      <c r="I385" s="623"/>
      <c r="J385" s="623"/>
      <c r="K385" s="624"/>
    </row>
    <row r="386" spans="1:11" ht="15" customHeight="1" thickBot="1">
      <c r="A386" s="217"/>
      <c r="B386" s="218"/>
      <c r="C386" s="219"/>
      <c r="D386" s="219"/>
      <c r="E386" s="219"/>
      <c r="F386" s="219"/>
      <c r="G386" s="219"/>
      <c r="H386" s="219"/>
      <c r="I386" s="219"/>
      <c r="J386" s="219"/>
      <c r="K386" s="220"/>
    </row>
    <row r="387" spans="1:11" ht="26.25" customHeight="1">
      <c r="A387" s="604" t="s">
        <v>122</v>
      </c>
      <c r="B387" s="202" t="s">
        <v>178</v>
      </c>
      <c r="C387" s="203">
        <v>1</v>
      </c>
      <c r="D387" s="204" t="s">
        <v>159</v>
      </c>
      <c r="E387" s="223">
        <v>100</v>
      </c>
      <c r="F387" s="203"/>
      <c r="G387" s="204"/>
      <c r="H387" s="223"/>
      <c r="I387" s="203"/>
      <c r="J387" s="204"/>
      <c r="K387" s="223"/>
    </row>
    <row r="388" spans="1:11" ht="15" customHeight="1" hidden="1">
      <c r="A388" s="605"/>
      <c r="B388" s="206"/>
      <c r="C388" s="207"/>
      <c r="D388" s="208"/>
      <c r="E388" s="209"/>
      <c r="F388" s="207"/>
      <c r="G388" s="208"/>
      <c r="H388" s="209"/>
      <c r="I388" s="207"/>
      <c r="J388" s="208"/>
      <c r="K388" s="209"/>
    </row>
    <row r="389" spans="1:11" ht="15" customHeight="1" thickBot="1">
      <c r="A389" s="605"/>
      <c r="B389" s="206"/>
      <c r="C389" s="207"/>
      <c r="D389" s="208"/>
      <c r="E389" s="209"/>
      <c r="F389" s="207"/>
      <c r="G389" s="208"/>
      <c r="H389" s="209"/>
      <c r="I389" s="207"/>
      <c r="J389" s="208"/>
      <c r="K389" s="209"/>
    </row>
    <row r="390" spans="1:11" ht="15" customHeight="1" thickBot="1">
      <c r="A390" s="606"/>
      <c r="B390" s="210" t="s">
        <v>88</v>
      </c>
      <c r="C390" s="211">
        <f>SUM(C387:C389)</f>
        <v>1</v>
      </c>
      <c r="D390" s="212"/>
      <c r="E390" s="213">
        <f>SUM(E387:E389)</f>
        <v>100</v>
      </c>
      <c r="F390" s="211">
        <f>SUM(F387:F389)</f>
        <v>0</v>
      </c>
      <c r="G390" s="212"/>
      <c r="H390" s="213">
        <f>SUM(H387:H389)</f>
        <v>0</v>
      </c>
      <c r="I390" s="211">
        <f>SUM(I387:I389)</f>
        <v>0</v>
      </c>
      <c r="J390" s="212"/>
      <c r="K390" s="213">
        <f>SUM(K387:K389)</f>
        <v>0</v>
      </c>
    </row>
    <row r="391" spans="1:11" ht="15" customHeight="1" thickBot="1">
      <c r="A391" s="217"/>
      <c r="B391" s="218"/>
      <c r="C391" s="219"/>
      <c r="D391" s="219"/>
      <c r="E391" s="219"/>
      <c r="F391" s="219"/>
      <c r="G391" s="219"/>
      <c r="H391" s="219"/>
      <c r="I391" s="219"/>
      <c r="J391" s="219"/>
      <c r="K391" s="220"/>
    </row>
    <row r="392" spans="1:11" ht="15" customHeight="1" thickBot="1">
      <c r="A392" s="607" t="s">
        <v>4</v>
      </c>
      <c r="B392" s="608"/>
      <c r="C392" s="214">
        <f>C390</f>
        <v>1</v>
      </c>
      <c r="D392" s="214">
        <f aca="true" t="shared" si="3" ref="D392:K392">D390</f>
        <v>0</v>
      </c>
      <c r="E392" s="214">
        <f t="shared" si="3"/>
        <v>100</v>
      </c>
      <c r="F392" s="214">
        <f t="shared" si="3"/>
        <v>0</v>
      </c>
      <c r="G392" s="214">
        <f t="shared" si="3"/>
        <v>0</v>
      </c>
      <c r="H392" s="214">
        <f t="shared" si="3"/>
        <v>0</v>
      </c>
      <c r="I392" s="214">
        <f t="shared" si="3"/>
        <v>0</v>
      </c>
      <c r="J392" s="214">
        <f t="shared" si="3"/>
        <v>0</v>
      </c>
      <c r="K392" s="214">
        <f t="shared" si="3"/>
        <v>0</v>
      </c>
    </row>
    <row r="393" spans="1:11" ht="15" customHeight="1" thickBot="1">
      <c r="A393" s="256"/>
      <c r="B393" s="257"/>
      <c r="C393" s="258"/>
      <c r="D393" s="258"/>
      <c r="E393" s="258"/>
      <c r="F393" s="258"/>
      <c r="G393" s="258"/>
      <c r="H393" s="258"/>
      <c r="I393" s="258"/>
      <c r="J393" s="258"/>
      <c r="K393" s="259"/>
    </row>
    <row r="394" spans="1:11" ht="15" customHeight="1" thickBot="1">
      <c r="A394" s="625" t="s">
        <v>1</v>
      </c>
      <c r="B394" s="626"/>
      <c r="C394" s="626"/>
      <c r="D394" s="626"/>
      <c r="E394" s="626"/>
      <c r="F394" s="626"/>
      <c r="G394" s="626"/>
      <c r="H394" s="626"/>
      <c r="I394" s="626"/>
      <c r="J394" s="626"/>
      <c r="K394" s="627"/>
    </row>
    <row r="395" spans="1:11" ht="15" customHeight="1">
      <c r="A395" s="604" t="s">
        <v>109</v>
      </c>
      <c r="B395" s="202" t="s">
        <v>179</v>
      </c>
      <c r="C395" s="203" t="s">
        <v>80</v>
      </c>
      <c r="D395" s="204" t="s">
        <v>80</v>
      </c>
      <c r="E395" s="223">
        <v>250</v>
      </c>
      <c r="F395" s="203" t="s">
        <v>80</v>
      </c>
      <c r="G395" s="204" t="s">
        <v>80</v>
      </c>
      <c r="H395" s="223">
        <v>307</v>
      </c>
      <c r="I395" s="203" t="s">
        <v>80</v>
      </c>
      <c r="J395" s="204" t="s">
        <v>80</v>
      </c>
      <c r="K395" s="203">
        <v>267</v>
      </c>
    </row>
    <row r="396" spans="1:11" ht="15" customHeight="1" thickBot="1">
      <c r="A396" s="605"/>
      <c r="B396" s="226"/>
      <c r="C396" s="227"/>
      <c r="D396" s="228"/>
      <c r="E396" s="230"/>
      <c r="F396" s="207"/>
      <c r="G396" s="208"/>
      <c r="H396" s="209"/>
      <c r="I396" s="207"/>
      <c r="J396" s="208"/>
      <c r="K396" s="209"/>
    </row>
    <row r="397" spans="1:11" ht="15" customHeight="1" thickBot="1">
      <c r="A397" s="606"/>
      <c r="B397" s="210" t="s">
        <v>88</v>
      </c>
      <c r="C397" s="211">
        <f>SUM(C395:C396)</f>
        <v>0</v>
      </c>
      <c r="D397" s="212"/>
      <c r="E397" s="213">
        <f>SUM(E395:E396)</f>
        <v>250</v>
      </c>
      <c r="F397" s="211">
        <f>SUM(F395:F396)</f>
        <v>0</v>
      </c>
      <c r="G397" s="212"/>
      <c r="H397" s="213">
        <f>SUM(H395:H396)</f>
        <v>307</v>
      </c>
      <c r="I397" s="211">
        <f>SUM(I395:I396)</f>
        <v>0</v>
      </c>
      <c r="J397" s="212"/>
      <c r="K397" s="213">
        <f>SUM(K395:K396)</f>
        <v>267</v>
      </c>
    </row>
    <row r="398" spans="1:11" ht="15" customHeight="1" thickBot="1">
      <c r="A398" s="607" t="s">
        <v>2</v>
      </c>
      <c r="B398" s="608"/>
      <c r="C398" s="214">
        <f>C397</f>
        <v>0</v>
      </c>
      <c r="D398" s="215"/>
      <c r="E398" s="216">
        <f>E397</f>
        <v>250</v>
      </c>
      <c r="F398" s="214">
        <f>F397</f>
        <v>0</v>
      </c>
      <c r="G398" s="215"/>
      <c r="H398" s="216">
        <f>H397</f>
        <v>307</v>
      </c>
      <c r="I398" s="214">
        <f>I397</f>
        <v>0</v>
      </c>
      <c r="J398" s="215"/>
      <c r="K398" s="216">
        <f>K397</f>
        <v>267</v>
      </c>
    </row>
    <row r="399" spans="1:11" ht="15" customHeight="1" thickBot="1">
      <c r="A399" s="217"/>
      <c r="B399" s="218"/>
      <c r="C399" s="219"/>
      <c r="D399" s="219"/>
      <c r="E399" s="219"/>
      <c r="F399" s="219"/>
      <c r="G399" s="219"/>
      <c r="H399" s="219"/>
      <c r="I399" s="219"/>
      <c r="J399" s="219"/>
      <c r="K399" s="220"/>
    </row>
    <row r="400" spans="1:11" ht="15" customHeight="1" thickBot="1">
      <c r="A400" s="625" t="s">
        <v>3</v>
      </c>
      <c r="B400" s="626"/>
      <c r="C400" s="626"/>
      <c r="D400" s="626"/>
      <c r="E400" s="626"/>
      <c r="F400" s="626"/>
      <c r="G400" s="626"/>
      <c r="H400" s="626"/>
      <c r="I400" s="626"/>
      <c r="J400" s="626"/>
      <c r="K400" s="627"/>
    </row>
    <row r="401" spans="1:11" ht="15" customHeight="1">
      <c r="A401" s="604" t="s">
        <v>110</v>
      </c>
      <c r="B401" s="202" t="s">
        <v>180</v>
      </c>
      <c r="C401" s="203" t="s">
        <v>80</v>
      </c>
      <c r="D401" s="204" t="s">
        <v>80</v>
      </c>
      <c r="E401" s="223">
        <v>150</v>
      </c>
      <c r="F401" s="203" t="s">
        <v>80</v>
      </c>
      <c r="G401" s="204" t="s">
        <v>80</v>
      </c>
      <c r="H401" s="223">
        <v>150</v>
      </c>
      <c r="I401" s="203" t="s">
        <v>80</v>
      </c>
      <c r="J401" s="204" t="s">
        <v>80</v>
      </c>
      <c r="K401" s="203">
        <v>150</v>
      </c>
    </row>
    <row r="402" spans="1:11" ht="15" customHeight="1" hidden="1">
      <c r="A402" s="605"/>
      <c r="B402" s="206"/>
      <c r="C402" s="207"/>
      <c r="D402" s="208"/>
      <c r="E402" s="209"/>
      <c r="F402" s="207"/>
      <c r="G402" s="208"/>
      <c r="H402" s="209"/>
      <c r="I402" s="207"/>
      <c r="J402" s="208"/>
      <c r="K402" s="209"/>
    </row>
    <row r="403" spans="1:11" ht="15" customHeight="1" thickBot="1">
      <c r="A403" s="605"/>
      <c r="B403" s="226"/>
      <c r="C403" s="227"/>
      <c r="D403" s="228"/>
      <c r="E403" s="230"/>
      <c r="F403" s="207"/>
      <c r="G403" s="208"/>
      <c r="H403" s="209"/>
      <c r="I403" s="207"/>
      <c r="J403" s="208"/>
      <c r="K403" s="209"/>
    </row>
    <row r="404" spans="1:11" ht="15" customHeight="1" thickBot="1">
      <c r="A404" s="606"/>
      <c r="B404" s="210" t="s">
        <v>88</v>
      </c>
      <c r="C404" s="211"/>
      <c r="D404" s="212"/>
      <c r="E404" s="213">
        <f>SUM(E401:E403)</f>
        <v>150</v>
      </c>
      <c r="F404" s="211"/>
      <c r="G404" s="212"/>
      <c r="H404" s="213">
        <f>SUM(H401:H403)</f>
        <v>150</v>
      </c>
      <c r="I404" s="213"/>
      <c r="J404" s="213"/>
      <c r="K404" s="213">
        <f>SUM(K401:K403)</f>
        <v>150</v>
      </c>
    </row>
    <row r="405" spans="1:11" ht="15" customHeight="1" thickBot="1">
      <c r="A405" s="607" t="s">
        <v>5</v>
      </c>
      <c r="B405" s="608"/>
      <c r="C405" s="214">
        <f>C404</f>
        <v>0</v>
      </c>
      <c r="D405" s="215"/>
      <c r="E405" s="216">
        <f>E404</f>
        <v>150</v>
      </c>
      <c r="F405" s="214">
        <f>F404</f>
        <v>0</v>
      </c>
      <c r="G405" s="215"/>
      <c r="H405" s="216">
        <f>H404</f>
        <v>150</v>
      </c>
      <c r="I405" s="214">
        <f>I404</f>
        <v>0</v>
      </c>
      <c r="J405" s="215"/>
      <c r="K405" s="216">
        <f>K404</f>
        <v>150</v>
      </c>
    </row>
    <row r="406" spans="1:11" ht="15" customHeight="1" thickBot="1">
      <c r="A406" s="217"/>
      <c r="B406" s="218"/>
      <c r="C406" s="219"/>
      <c r="D406" s="219"/>
      <c r="E406" s="219"/>
      <c r="F406" s="219"/>
      <c r="G406" s="219"/>
      <c r="H406" s="219"/>
      <c r="I406" s="219"/>
      <c r="J406" s="219"/>
      <c r="K406" s="220"/>
    </row>
    <row r="407" spans="1:11" ht="15" customHeight="1" thickBot="1">
      <c r="A407" s="625" t="s">
        <v>6</v>
      </c>
      <c r="B407" s="626"/>
      <c r="C407" s="626"/>
      <c r="D407" s="626"/>
      <c r="E407" s="626"/>
      <c r="F407" s="626"/>
      <c r="G407" s="626"/>
      <c r="H407" s="626"/>
      <c r="I407" s="626"/>
      <c r="J407" s="626"/>
      <c r="K407" s="627"/>
    </row>
    <row r="408" spans="1:11" ht="15" customHeight="1" thickBot="1">
      <c r="A408" s="604" t="s">
        <v>111</v>
      </c>
      <c r="B408" s="202" t="s">
        <v>181</v>
      </c>
      <c r="C408" s="260" t="s">
        <v>80</v>
      </c>
      <c r="D408" s="204" t="s">
        <v>80</v>
      </c>
      <c r="E408" s="223">
        <v>0</v>
      </c>
      <c r="F408" s="260" t="s">
        <v>80</v>
      </c>
      <c r="G408" s="260" t="s">
        <v>80</v>
      </c>
      <c r="H408" s="223">
        <v>0</v>
      </c>
      <c r="I408" s="260" t="s">
        <v>80</v>
      </c>
      <c r="J408" s="260" t="s">
        <v>80</v>
      </c>
      <c r="K408" s="223">
        <v>0</v>
      </c>
    </row>
    <row r="409" spans="1:11" ht="15" customHeight="1" thickBot="1">
      <c r="A409" s="606"/>
      <c r="B409" s="210" t="s">
        <v>88</v>
      </c>
      <c r="C409" s="211">
        <f>SUM(C408:C408)</f>
        <v>0</v>
      </c>
      <c r="D409" s="212"/>
      <c r="E409" s="213">
        <f>SUM(E408:E408)</f>
        <v>0</v>
      </c>
      <c r="F409" s="211">
        <f>SUM(F408:F408)</f>
        <v>0</v>
      </c>
      <c r="G409" s="212"/>
      <c r="H409" s="213">
        <f>SUM(H408:H408)</f>
        <v>0</v>
      </c>
      <c r="I409" s="211">
        <f>SUM(I408:I408)</f>
        <v>0</v>
      </c>
      <c r="J409" s="212"/>
      <c r="K409" s="213">
        <f>SUM(K408:K408)</f>
        <v>0</v>
      </c>
    </row>
    <row r="410" spans="1:11" ht="15" customHeight="1" thickBot="1">
      <c r="A410" s="607" t="s">
        <v>7</v>
      </c>
      <c r="B410" s="608"/>
      <c r="C410" s="214">
        <f>C409</f>
        <v>0</v>
      </c>
      <c r="D410" s="215"/>
      <c r="E410" s="216">
        <f>E409</f>
        <v>0</v>
      </c>
      <c r="F410" s="214">
        <f>F409</f>
        <v>0</v>
      </c>
      <c r="G410" s="215"/>
      <c r="H410" s="216">
        <f>H409</f>
        <v>0</v>
      </c>
      <c r="I410" s="214">
        <f>I409</f>
        <v>0</v>
      </c>
      <c r="J410" s="215"/>
      <c r="K410" s="216">
        <f>K409</f>
        <v>0</v>
      </c>
    </row>
    <row r="411" spans="1:11" ht="15" customHeight="1">
      <c r="A411" s="217"/>
      <c r="B411" s="218"/>
      <c r="C411" s="219"/>
      <c r="D411" s="219"/>
      <c r="E411" s="219"/>
      <c r="F411" s="219"/>
      <c r="G411" s="219"/>
      <c r="H411" s="219"/>
      <c r="I411" s="219"/>
      <c r="J411" s="219"/>
      <c r="K411" s="220"/>
    </row>
    <row r="412" spans="1:11" ht="15" customHeight="1" thickBot="1">
      <c r="A412" s="217"/>
      <c r="B412" s="218"/>
      <c r="C412" s="219"/>
      <c r="D412" s="219"/>
      <c r="E412" s="219"/>
      <c r="F412" s="219"/>
      <c r="G412" s="219"/>
      <c r="H412" s="219"/>
      <c r="I412" s="219"/>
      <c r="J412" s="219"/>
      <c r="K412" s="220"/>
    </row>
    <row r="413" spans="1:11" ht="15" customHeight="1" thickBot="1">
      <c r="A413" s="620" t="s">
        <v>50</v>
      </c>
      <c r="B413" s="621"/>
      <c r="C413" s="255">
        <f>C392+C398+C405+C410</f>
        <v>1</v>
      </c>
      <c r="D413" s="255">
        <f aca="true" t="shared" si="4" ref="D413:K413">D392+D398+D405+D410</f>
        <v>0</v>
      </c>
      <c r="E413" s="255">
        <f t="shared" si="4"/>
        <v>500</v>
      </c>
      <c r="F413" s="255">
        <f t="shared" si="4"/>
        <v>0</v>
      </c>
      <c r="G413" s="255">
        <f t="shared" si="4"/>
        <v>0</v>
      </c>
      <c r="H413" s="255">
        <f t="shared" si="4"/>
        <v>457</v>
      </c>
      <c r="I413" s="255">
        <f t="shared" si="4"/>
        <v>0</v>
      </c>
      <c r="J413" s="255">
        <f t="shared" si="4"/>
        <v>0</v>
      </c>
      <c r="K413" s="255">
        <f t="shared" si="4"/>
        <v>417</v>
      </c>
    </row>
    <row r="414" spans="1:11" ht="15" customHeight="1" thickBot="1">
      <c r="A414" s="217"/>
      <c r="B414" s="218"/>
      <c r="C414" s="219"/>
      <c r="D414" s="219"/>
      <c r="E414" s="219"/>
      <c r="F414" s="219"/>
      <c r="G414" s="219"/>
      <c r="H414" s="219"/>
      <c r="I414" s="219"/>
      <c r="J414" s="219"/>
      <c r="K414" s="220"/>
    </row>
    <row r="415" spans="1:11" ht="15" customHeight="1" thickBot="1">
      <c r="A415" s="628" t="s">
        <v>53</v>
      </c>
      <c r="B415" s="629"/>
      <c r="C415" s="629"/>
      <c r="D415" s="629"/>
      <c r="E415" s="629"/>
      <c r="F415" s="629"/>
      <c r="G415" s="629"/>
      <c r="H415" s="629"/>
      <c r="I415" s="629"/>
      <c r="J415" s="629"/>
      <c r="K415" s="630"/>
    </row>
    <row r="416" spans="1:11" ht="15" customHeight="1" thickBot="1">
      <c r="A416" s="604" t="s">
        <v>113</v>
      </c>
      <c r="B416" s="202" t="s">
        <v>182</v>
      </c>
      <c r="C416" s="260" t="s">
        <v>80</v>
      </c>
      <c r="D416" s="204"/>
      <c r="E416" s="223">
        <v>120</v>
      </c>
      <c r="F416" s="260" t="s">
        <v>80</v>
      </c>
      <c r="G416" s="204"/>
      <c r="H416" s="223">
        <v>120</v>
      </c>
      <c r="I416" s="260" t="s">
        <v>80</v>
      </c>
      <c r="J416" s="204"/>
      <c r="K416" s="223">
        <v>20</v>
      </c>
    </row>
    <row r="417" spans="1:11" ht="15" customHeight="1" thickBot="1">
      <c r="A417" s="606"/>
      <c r="B417" s="210" t="s">
        <v>88</v>
      </c>
      <c r="C417" s="211">
        <f>SUM(C416:C416)</f>
        <v>0</v>
      </c>
      <c r="D417" s="212"/>
      <c r="E417" s="213">
        <f>SUM(E416:E416)</f>
        <v>120</v>
      </c>
      <c r="F417" s="211">
        <f>SUM(F416:F416)</f>
        <v>0</v>
      </c>
      <c r="G417" s="212"/>
      <c r="H417" s="213">
        <f>SUM(H416:H416)</f>
        <v>120</v>
      </c>
      <c r="I417" s="211">
        <f>SUM(I416:I416)</f>
        <v>0</v>
      </c>
      <c r="J417" s="212"/>
      <c r="K417" s="213">
        <f>SUM(K416:K416)</f>
        <v>20</v>
      </c>
    </row>
    <row r="418" spans="1:11" ht="15" customHeight="1">
      <c r="A418" s="217"/>
      <c r="B418" s="218"/>
      <c r="C418" s="219"/>
      <c r="D418" s="219"/>
      <c r="E418" s="219"/>
      <c r="F418" s="219"/>
      <c r="G418" s="219"/>
      <c r="H418" s="219"/>
      <c r="I418" s="219"/>
      <c r="J418" s="219"/>
      <c r="K418" s="220"/>
    </row>
    <row r="419" spans="1:11" ht="15" customHeight="1" thickBot="1">
      <c r="A419" s="217"/>
      <c r="B419" s="218"/>
      <c r="C419" s="219"/>
      <c r="D419" s="219"/>
      <c r="E419" s="219"/>
      <c r="F419" s="219"/>
      <c r="G419" s="219"/>
      <c r="H419" s="219"/>
      <c r="I419" s="219"/>
      <c r="J419" s="219"/>
      <c r="K419" s="220"/>
    </row>
    <row r="420" spans="1:11" ht="15" customHeight="1" thickBot="1">
      <c r="A420" s="620" t="s">
        <v>14</v>
      </c>
      <c r="B420" s="621"/>
      <c r="C420" s="255">
        <f>C417</f>
        <v>0</v>
      </c>
      <c r="D420" s="255">
        <f aca="true" t="shared" si="5" ref="D420:K420">D417</f>
        <v>0</v>
      </c>
      <c r="E420" s="255">
        <f t="shared" si="5"/>
        <v>120</v>
      </c>
      <c r="F420" s="255">
        <f t="shared" si="5"/>
        <v>0</v>
      </c>
      <c r="G420" s="255">
        <f t="shared" si="5"/>
        <v>0</v>
      </c>
      <c r="H420" s="255">
        <f t="shared" si="5"/>
        <v>120</v>
      </c>
      <c r="I420" s="255">
        <f t="shared" si="5"/>
        <v>0</v>
      </c>
      <c r="J420" s="255">
        <f t="shared" si="5"/>
        <v>0</v>
      </c>
      <c r="K420" s="255">
        <f t="shared" si="5"/>
        <v>20</v>
      </c>
    </row>
    <row r="421" spans="1:11" ht="15" customHeight="1" thickBot="1">
      <c r="A421" s="217"/>
      <c r="B421" s="218"/>
      <c r="C421" s="219"/>
      <c r="D421" s="219"/>
      <c r="E421" s="219"/>
      <c r="F421" s="219"/>
      <c r="G421" s="219"/>
      <c r="H421" s="219"/>
      <c r="I421" s="219"/>
      <c r="J421" s="219"/>
      <c r="K421" s="220"/>
    </row>
    <row r="422" spans="1:11" ht="15" customHeight="1">
      <c r="A422" s="622" t="s">
        <v>51</v>
      </c>
      <c r="B422" s="623"/>
      <c r="C422" s="623"/>
      <c r="D422" s="623"/>
      <c r="E422" s="623"/>
      <c r="F422" s="623"/>
      <c r="G422" s="623"/>
      <c r="H422" s="623"/>
      <c r="I422" s="623"/>
      <c r="J422" s="623"/>
      <c r="K422" s="624"/>
    </row>
    <row r="423" spans="1:11" ht="15" customHeight="1" thickBot="1">
      <c r="A423" s="631" t="s">
        <v>10</v>
      </c>
      <c r="B423" s="632"/>
      <c r="C423" s="632"/>
      <c r="D423" s="632"/>
      <c r="E423" s="632"/>
      <c r="F423" s="632"/>
      <c r="G423" s="632"/>
      <c r="H423" s="632"/>
      <c r="I423" s="632"/>
      <c r="J423" s="632"/>
      <c r="K423" s="633"/>
    </row>
    <row r="424" spans="1:11" ht="24" customHeight="1">
      <c r="A424" s="604" t="s">
        <v>125</v>
      </c>
      <c r="B424" s="202" t="s">
        <v>183</v>
      </c>
      <c r="C424" s="260" t="s">
        <v>80</v>
      </c>
      <c r="D424" s="204"/>
      <c r="E424" s="223">
        <v>50</v>
      </c>
      <c r="F424" s="260" t="s">
        <v>80</v>
      </c>
      <c r="G424" s="204"/>
      <c r="H424" s="223">
        <v>50</v>
      </c>
      <c r="I424" s="260" t="s">
        <v>80</v>
      </c>
      <c r="J424" s="204"/>
      <c r="K424" s="223">
        <v>50</v>
      </c>
    </row>
    <row r="425" spans="1:11" ht="15" customHeight="1" thickBot="1">
      <c r="A425" s="605"/>
      <c r="B425" s="226"/>
      <c r="C425" s="227"/>
      <c r="D425" s="228"/>
      <c r="E425" s="230"/>
      <c r="F425" s="207"/>
      <c r="G425" s="208"/>
      <c r="H425" s="209"/>
      <c r="I425" s="207"/>
      <c r="J425" s="208"/>
      <c r="K425" s="209"/>
    </row>
    <row r="426" spans="1:11" ht="15" customHeight="1" thickBot="1">
      <c r="A426" s="606"/>
      <c r="B426" s="210" t="s">
        <v>88</v>
      </c>
      <c r="C426" s="211">
        <f>SUM(C424:C425)</f>
        <v>0</v>
      </c>
      <c r="D426" s="212"/>
      <c r="E426" s="213">
        <f>SUM(E424:E425)</f>
        <v>50</v>
      </c>
      <c r="F426" s="211">
        <f>SUM(F424:F425)</f>
        <v>0</v>
      </c>
      <c r="G426" s="212"/>
      <c r="H426" s="213">
        <f>SUM(H424:H425)</f>
        <v>50</v>
      </c>
      <c r="I426" s="211">
        <f>SUM(I424:I425)</f>
        <v>0</v>
      </c>
      <c r="J426" s="212"/>
      <c r="K426" s="213">
        <f>SUM(K424:K425)</f>
        <v>50</v>
      </c>
    </row>
    <row r="427" spans="1:11" ht="15" customHeight="1" thickBot="1">
      <c r="A427" s="217"/>
      <c r="B427" s="218"/>
      <c r="C427" s="219"/>
      <c r="D427" s="219"/>
      <c r="E427" s="219"/>
      <c r="F427" s="219"/>
      <c r="G427" s="219"/>
      <c r="H427" s="219"/>
      <c r="I427" s="219"/>
      <c r="J427" s="219"/>
      <c r="K427" s="220"/>
    </row>
    <row r="428" spans="1:11" ht="29.25" customHeight="1">
      <c r="A428" s="604" t="s">
        <v>126</v>
      </c>
      <c r="B428" s="202" t="s">
        <v>183</v>
      </c>
      <c r="C428" s="260" t="s">
        <v>80</v>
      </c>
      <c r="D428" s="204"/>
      <c r="E428" s="223">
        <v>70</v>
      </c>
      <c r="F428" s="260" t="s">
        <v>80</v>
      </c>
      <c r="G428" s="204"/>
      <c r="H428" s="223">
        <v>70</v>
      </c>
      <c r="I428" s="260" t="s">
        <v>80</v>
      </c>
      <c r="J428" s="204"/>
      <c r="K428" s="223">
        <v>70</v>
      </c>
    </row>
    <row r="429" spans="1:11" ht="15" customHeight="1">
      <c r="A429" s="605"/>
      <c r="B429" s="206"/>
      <c r="C429" s="261"/>
      <c r="D429" s="262"/>
      <c r="E429" s="263"/>
      <c r="F429" s="261"/>
      <c r="G429" s="262"/>
      <c r="H429" s="263"/>
      <c r="I429" s="261"/>
      <c r="J429" s="262"/>
      <c r="K429" s="263"/>
    </row>
    <row r="430" spans="1:11" ht="15" customHeight="1" thickBot="1">
      <c r="A430" s="605"/>
      <c r="B430" s="226"/>
      <c r="C430" s="227"/>
      <c r="D430" s="228"/>
      <c r="E430" s="230"/>
      <c r="F430" s="207"/>
      <c r="G430" s="208"/>
      <c r="H430" s="209"/>
      <c r="I430" s="207"/>
      <c r="J430" s="208"/>
      <c r="K430" s="209"/>
    </row>
    <row r="431" spans="1:11" ht="15" customHeight="1" thickBot="1">
      <c r="A431" s="606"/>
      <c r="B431" s="210" t="s">
        <v>88</v>
      </c>
      <c r="C431" s="211">
        <f>SUM(C428:C430)</f>
        <v>0</v>
      </c>
      <c r="D431" s="212"/>
      <c r="E431" s="213">
        <f>SUM(E428:E430)</f>
        <v>70</v>
      </c>
      <c r="F431" s="211">
        <f>SUM(F428:F430)</f>
        <v>0</v>
      </c>
      <c r="G431" s="212"/>
      <c r="H431" s="213">
        <f>SUM(H428:H430)</f>
        <v>70</v>
      </c>
      <c r="I431" s="211">
        <f>SUM(I428:I430)</f>
        <v>0</v>
      </c>
      <c r="J431" s="212"/>
      <c r="K431" s="213">
        <f>SUM(K428:K430)</f>
        <v>70</v>
      </c>
    </row>
    <row r="432" spans="1:11" ht="15" customHeight="1" thickBot="1">
      <c r="A432" s="607" t="s">
        <v>11</v>
      </c>
      <c r="B432" s="608"/>
      <c r="C432" s="214">
        <f>C426+C431</f>
        <v>0</v>
      </c>
      <c r="D432" s="215"/>
      <c r="E432" s="216">
        <f>E426+E431</f>
        <v>120</v>
      </c>
      <c r="F432" s="214">
        <f>F426+F431</f>
        <v>0</v>
      </c>
      <c r="G432" s="215"/>
      <c r="H432" s="216">
        <f>H426+H431</f>
        <v>120</v>
      </c>
      <c r="I432" s="214">
        <f>I426+I431</f>
        <v>0</v>
      </c>
      <c r="J432" s="215"/>
      <c r="K432" s="216">
        <f>K426+K431</f>
        <v>120</v>
      </c>
    </row>
    <row r="433" spans="1:11" ht="15" customHeight="1" thickBot="1">
      <c r="A433" s="217"/>
      <c r="B433" s="218"/>
      <c r="C433" s="219"/>
      <c r="D433" s="219"/>
      <c r="E433" s="219"/>
      <c r="F433" s="219"/>
      <c r="G433" s="219"/>
      <c r="H433" s="219"/>
      <c r="I433" s="219"/>
      <c r="J433" s="219"/>
      <c r="K433" s="220"/>
    </row>
    <row r="434" spans="1:11" ht="15" customHeight="1" thickBot="1">
      <c r="A434" s="625" t="s">
        <v>13</v>
      </c>
      <c r="B434" s="626"/>
      <c r="C434" s="626"/>
      <c r="D434" s="626"/>
      <c r="E434" s="626"/>
      <c r="F434" s="626"/>
      <c r="G434" s="626"/>
      <c r="H434" s="626"/>
      <c r="I434" s="626"/>
      <c r="J434" s="626"/>
      <c r="K434" s="627"/>
    </row>
    <row r="435" spans="1:11" ht="30" customHeight="1">
      <c r="A435" s="604" t="s">
        <v>119</v>
      </c>
      <c r="B435" s="202" t="s">
        <v>184</v>
      </c>
      <c r="C435" s="260" t="s">
        <v>80</v>
      </c>
      <c r="D435" s="204"/>
      <c r="E435" s="223">
        <v>120</v>
      </c>
      <c r="F435" s="203"/>
      <c r="G435" s="204"/>
      <c r="H435" s="223">
        <v>120</v>
      </c>
      <c r="I435" s="203"/>
      <c r="J435" s="204"/>
      <c r="K435" s="223">
        <v>120</v>
      </c>
    </row>
    <row r="436" spans="1:11" ht="15" customHeight="1" thickBot="1">
      <c r="A436" s="605"/>
      <c r="B436" s="206"/>
      <c r="C436" s="261"/>
      <c r="D436" s="262"/>
      <c r="E436" s="263"/>
      <c r="F436" s="261"/>
      <c r="G436" s="262"/>
      <c r="H436" s="263"/>
      <c r="I436" s="261"/>
      <c r="J436" s="262"/>
      <c r="K436" s="263"/>
    </row>
    <row r="437" spans="1:11" ht="15" customHeight="1" thickBot="1">
      <c r="A437" s="606"/>
      <c r="B437" s="210"/>
      <c r="C437" s="211">
        <f>SUM(C435:C436)</f>
        <v>0</v>
      </c>
      <c r="D437" s="212"/>
      <c r="E437" s="213">
        <f>SUM(E435:E436)</f>
        <v>120</v>
      </c>
      <c r="F437" s="211">
        <f>SUM(F435:F436)</f>
        <v>0</v>
      </c>
      <c r="G437" s="212"/>
      <c r="H437" s="213">
        <f>SUM(H435:H436)</f>
        <v>120</v>
      </c>
      <c r="I437" s="211">
        <f>SUM(I435:I436)</f>
        <v>0</v>
      </c>
      <c r="J437" s="212"/>
      <c r="K437" s="213">
        <f>SUM(K435:K436)</f>
        <v>120</v>
      </c>
    </row>
    <row r="438" spans="1:11" ht="15" customHeight="1" thickBot="1">
      <c r="A438" s="607" t="s">
        <v>12</v>
      </c>
      <c r="B438" s="608"/>
      <c r="C438" s="214">
        <f>C437</f>
        <v>0</v>
      </c>
      <c r="D438" s="215"/>
      <c r="E438" s="216">
        <f>E437</f>
        <v>120</v>
      </c>
      <c r="F438" s="214">
        <f>F437</f>
        <v>0</v>
      </c>
      <c r="G438" s="215"/>
      <c r="H438" s="216">
        <f>H437</f>
        <v>120</v>
      </c>
      <c r="I438" s="214">
        <f>I437</f>
        <v>0</v>
      </c>
      <c r="J438" s="215"/>
      <c r="K438" s="216">
        <f>K437</f>
        <v>120</v>
      </c>
    </row>
    <row r="439" spans="1:11" ht="15" customHeight="1" thickBot="1">
      <c r="A439" s="1"/>
      <c r="B439" s="2"/>
      <c r="C439" s="3"/>
      <c r="D439" s="3"/>
      <c r="E439" s="3"/>
      <c r="F439" s="3"/>
      <c r="G439" s="3"/>
      <c r="H439" s="3"/>
      <c r="I439" s="3"/>
      <c r="J439" s="3"/>
      <c r="K439" s="4"/>
    </row>
    <row r="440" spans="1:11" ht="15" customHeight="1" thickBot="1">
      <c r="A440" s="594" t="s">
        <v>52</v>
      </c>
      <c r="B440" s="595"/>
      <c r="C440" s="125">
        <f>C432+C438</f>
        <v>0</v>
      </c>
      <c r="D440" s="126"/>
      <c r="E440" s="127">
        <f>E432+E438</f>
        <v>240</v>
      </c>
      <c r="F440" s="125">
        <f>F432+F438</f>
        <v>0</v>
      </c>
      <c r="G440" s="126"/>
      <c r="H440" s="127">
        <f>H432+H438</f>
        <v>240</v>
      </c>
      <c r="I440" s="125">
        <f>I432+I438</f>
        <v>0</v>
      </c>
      <c r="J440" s="126"/>
      <c r="K440" s="127">
        <f>K432+K438</f>
        <v>240</v>
      </c>
    </row>
    <row r="441" spans="1:11" ht="15" customHeight="1" thickBot="1">
      <c r="A441" s="128"/>
      <c r="B441" s="129"/>
      <c r="C441" s="130"/>
      <c r="D441" s="130"/>
      <c r="E441" s="130"/>
      <c r="F441" s="130"/>
      <c r="G441" s="130"/>
      <c r="H441" s="130"/>
      <c r="I441" s="130"/>
      <c r="J441" s="130"/>
      <c r="K441" s="131"/>
    </row>
    <row r="442" spans="1:11" ht="15" customHeight="1" thickBot="1">
      <c r="A442" s="588" t="s">
        <v>18</v>
      </c>
      <c r="B442" s="589"/>
      <c r="C442" s="132">
        <f aca="true" t="shared" si="6" ref="C442:K442">C383+C413+C420+C440</f>
        <v>129</v>
      </c>
      <c r="D442" s="132">
        <f t="shared" si="6"/>
        <v>0</v>
      </c>
      <c r="E442" s="132">
        <f t="shared" si="6"/>
        <v>3299.5</v>
      </c>
      <c r="F442" s="132">
        <f t="shared" si="6"/>
        <v>146</v>
      </c>
      <c r="G442" s="132">
        <f t="shared" si="6"/>
        <v>0</v>
      </c>
      <c r="H442" s="132">
        <f t="shared" si="6"/>
        <v>3200</v>
      </c>
      <c r="I442" s="132">
        <f t="shared" si="6"/>
        <v>116</v>
      </c>
      <c r="J442" s="132">
        <f t="shared" si="6"/>
        <v>0</v>
      </c>
      <c r="K442" s="132">
        <f t="shared" si="6"/>
        <v>3300</v>
      </c>
    </row>
    <row r="443" spans="1:11" ht="12.75" customHeight="1">
      <c r="A443" s="135"/>
      <c r="B443" s="135"/>
      <c r="C443" s="136"/>
      <c r="D443" s="136"/>
      <c r="E443" s="136"/>
      <c r="F443" s="136"/>
      <c r="G443" s="136"/>
      <c r="H443" s="136"/>
      <c r="I443" s="136"/>
      <c r="J443" s="136"/>
      <c r="K443" s="136"/>
    </row>
    <row r="444" spans="1:11" ht="12.75" customHeight="1">
      <c r="A444" s="590" t="s">
        <v>203</v>
      </c>
      <c r="B444" s="590"/>
      <c r="C444" s="136"/>
      <c r="D444" s="136"/>
      <c r="E444" s="136"/>
      <c r="F444" s="136"/>
      <c r="G444" s="136"/>
      <c r="H444" s="136"/>
      <c r="I444" s="136"/>
      <c r="J444" s="136"/>
      <c r="K444" s="136"/>
    </row>
  </sheetData>
  <sheetProtection/>
  <mergeCells count="166">
    <mergeCell ref="A438:B438"/>
    <mergeCell ref="A440:B440"/>
    <mergeCell ref="A442:B442"/>
    <mergeCell ref="A444:B444"/>
    <mergeCell ref="A423:K423"/>
    <mergeCell ref="A424:A426"/>
    <mergeCell ref="A428:A431"/>
    <mergeCell ref="A432:B432"/>
    <mergeCell ref="A434:K434"/>
    <mergeCell ref="A435:A437"/>
    <mergeCell ref="A410:B410"/>
    <mergeCell ref="A413:B413"/>
    <mergeCell ref="A415:K415"/>
    <mergeCell ref="A416:A417"/>
    <mergeCell ref="A420:B420"/>
    <mergeCell ref="A422:K422"/>
    <mergeCell ref="A398:B398"/>
    <mergeCell ref="A400:K400"/>
    <mergeCell ref="A401:A404"/>
    <mergeCell ref="A405:B405"/>
    <mergeCell ref="A407:K407"/>
    <mergeCell ref="A408:A409"/>
    <mergeCell ref="A383:B383"/>
    <mergeCell ref="A385:K385"/>
    <mergeCell ref="A387:A390"/>
    <mergeCell ref="A392:B392"/>
    <mergeCell ref="A394:K394"/>
    <mergeCell ref="A395:A397"/>
    <mergeCell ref="A315:K315"/>
    <mergeCell ref="A316:A321"/>
    <mergeCell ref="A330:A369"/>
    <mergeCell ref="A371:B371"/>
    <mergeCell ref="A374:A379"/>
    <mergeCell ref="A380:B380"/>
    <mergeCell ref="A323:A328"/>
    <mergeCell ref="F308:G308"/>
    <mergeCell ref="H308:H309"/>
    <mergeCell ref="I308:J308"/>
    <mergeCell ref="K308:K309"/>
    <mergeCell ref="A310:A312"/>
    <mergeCell ref="A313:B313"/>
    <mergeCell ref="A308:A309"/>
    <mergeCell ref="B308:B309"/>
    <mergeCell ref="C308:D308"/>
    <mergeCell ref="E308:E309"/>
    <mergeCell ref="C302:K302"/>
    <mergeCell ref="C303:K303"/>
    <mergeCell ref="A304:K304"/>
    <mergeCell ref="A305:K305"/>
    <mergeCell ref="A306:K306"/>
    <mergeCell ref="A307:B307"/>
    <mergeCell ref="C307:E307"/>
    <mergeCell ref="F307:H307"/>
    <mergeCell ref="I307:K307"/>
    <mergeCell ref="C296:K296"/>
    <mergeCell ref="C297:K297"/>
    <mergeCell ref="C298:K298"/>
    <mergeCell ref="C299:K299"/>
    <mergeCell ref="C300:K300"/>
    <mergeCell ref="C301:K301"/>
    <mergeCell ref="A292:B292"/>
    <mergeCell ref="C292:K292"/>
    <mergeCell ref="A293:B293"/>
    <mergeCell ref="C293:K293"/>
    <mergeCell ref="C294:K294"/>
    <mergeCell ref="C295:K295"/>
    <mergeCell ref="A266:A270"/>
    <mergeCell ref="A274:A278"/>
    <mergeCell ref="A279:B279"/>
    <mergeCell ref="A281:B281"/>
    <mergeCell ref="A271:B271"/>
    <mergeCell ref="A273:K273"/>
    <mergeCell ref="A168:A173"/>
    <mergeCell ref="A174:B174"/>
    <mergeCell ref="A176:K176"/>
    <mergeCell ref="A177:A182"/>
    <mergeCell ref="A183:B183"/>
    <mergeCell ref="A185:B185"/>
    <mergeCell ref="A119:K119"/>
    <mergeCell ref="A120:A125"/>
    <mergeCell ref="A127:A132"/>
    <mergeCell ref="A134:A139"/>
    <mergeCell ref="A141:A146"/>
    <mergeCell ref="A156:B156"/>
    <mergeCell ref="A150:A155"/>
    <mergeCell ref="A94:A99"/>
    <mergeCell ref="A101:A106"/>
    <mergeCell ref="A108:A113"/>
    <mergeCell ref="A114:B114"/>
    <mergeCell ref="A116:B116"/>
    <mergeCell ref="A118:K118"/>
    <mergeCell ref="A64:A69"/>
    <mergeCell ref="A71:A76"/>
    <mergeCell ref="A77:B77"/>
    <mergeCell ref="A79:K79"/>
    <mergeCell ref="A80:A85"/>
    <mergeCell ref="A87:A92"/>
    <mergeCell ref="A283:B283"/>
    <mergeCell ref="A285:B285"/>
    <mergeCell ref="A289:K289"/>
    <mergeCell ref="H291:K291"/>
    <mergeCell ref="A246:A253"/>
    <mergeCell ref="A254:B254"/>
    <mergeCell ref="A256:B256"/>
    <mergeCell ref="A258:K258"/>
    <mergeCell ref="A259:K259"/>
    <mergeCell ref="A260:A264"/>
    <mergeCell ref="A235:K235"/>
    <mergeCell ref="A236:K236"/>
    <mergeCell ref="A237:A242"/>
    <mergeCell ref="A243:B243"/>
    <mergeCell ref="A245:K245"/>
    <mergeCell ref="A233:B233"/>
    <mergeCell ref="A203:A209"/>
    <mergeCell ref="A211:A217"/>
    <mergeCell ref="A219:A224"/>
    <mergeCell ref="A226:A231"/>
    <mergeCell ref="A187:K187"/>
    <mergeCell ref="A188:A193"/>
    <mergeCell ref="A195:A201"/>
    <mergeCell ref="A158:K158"/>
    <mergeCell ref="A159:A164"/>
    <mergeCell ref="A165:B165"/>
    <mergeCell ref="A167:K167"/>
    <mergeCell ref="A34:A39"/>
    <mergeCell ref="A41:A46"/>
    <mergeCell ref="A147:B147"/>
    <mergeCell ref="A149:K149"/>
    <mergeCell ref="A48:A54"/>
    <mergeCell ref="A56:A60"/>
    <mergeCell ref="A61:B61"/>
    <mergeCell ref="A63:K63"/>
    <mergeCell ref="H23:H24"/>
    <mergeCell ref="I23:J23"/>
    <mergeCell ref="K23:K24"/>
    <mergeCell ref="A25:A30"/>
    <mergeCell ref="A31:B31"/>
    <mergeCell ref="A33:K33"/>
    <mergeCell ref="A21:K21"/>
    <mergeCell ref="A22:B22"/>
    <mergeCell ref="C22:E22"/>
    <mergeCell ref="F22:H22"/>
    <mergeCell ref="I22:K22"/>
    <mergeCell ref="A23:A24"/>
    <mergeCell ref="B23:B24"/>
    <mergeCell ref="C23:D23"/>
    <mergeCell ref="E23:E24"/>
    <mergeCell ref="F23:G23"/>
    <mergeCell ref="C15:K15"/>
    <mergeCell ref="C16:K16"/>
    <mergeCell ref="C17:K17"/>
    <mergeCell ref="C18:K18"/>
    <mergeCell ref="A19:K19"/>
    <mergeCell ref="A20:K20"/>
    <mergeCell ref="C9:K9"/>
    <mergeCell ref="C10:K10"/>
    <mergeCell ref="C11:K11"/>
    <mergeCell ref="C12:K12"/>
    <mergeCell ref="C13:K13"/>
    <mergeCell ref="C14:K14"/>
    <mergeCell ref="A4:K4"/>
    <mergeCell ref="H6:K6"/>
    <mergeCell ref="A7:B7"/>
    <mergeCell ref="C7:K7"/>
    <mergeCell ref="A8:B8"/>
    <mergeCell ref="C8:K8"/>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2:L425"/>
  <sheetViews>
    <sheetView tabSelected="1" zoomScale="89" zoomScaleNormal="89" zoomScalePageLayoutView="0" workbookViewId="0" topLeftCell="A1">
      <selection activeCell="N15" sqref="N15"/>
    </sheetView>
  </sheetViews>
  <sheetFormatPr defaultColWidth="9.140625" defaultRowHeight="12.75"/>
  <cols>
    <col min="1" max="1" width="23.00390625" style="7" customWidth="1"/>
    <col min="2" max="2" width="44.421875" style="7" customWidth="1"/>
    <col min="3" max="3" width="9.8515625" style="15" customWidth="1"/>
    <col min="4" max="4" width="7.140625" style="15" customWidth="1"/>
    <col min="5" max="5" width="9.421875" style="15" customWidth="1"/>
    <col min="6" max="6" width="7.140625" style="15" customWidth="1"/>
    <col min="7" max="7" width="6.00390625" style="15" customWidth="1"/>
    <col min="8" max="8" width="12.140625" style="15" customWidth="1"/>
    <col min="9" max="9" width="9.421875" style="15" customWidth="1"/>
    <col min="10" max="10" width="12.140625" style="15" customWidth="1"/>
    <col min="11" max="11" width="14.57421875" style="15" customWidth="1"/>
    <col min="12" max="16384" width="9.140625" style="7" customWidth="1"/>
  </cols>
  <sheetData>
    <row r="1" ht="12" customHeight="1"/>
    <row r="2" spans="1:2" ht="12.75" customHeight="1">
      <c r="A2" s="649" t="s">
        <v>203</v>
      </c>
      <c r="B2" s="649"/>
    </row>
    <row r="3" spans="1:11" ht="15" customHeight="1">
      <c r="A3" s="16"/>
      <c r="B3" s="56"/>
      <c r="C3" s="52"/>
      <c r="D3" s="52"/>
      <c r="E3" s="52"/>
      <c r="F3" s="52"/>
      <c r="G3" s="52"/>
      <c r="H3" s="52"/>
      <c r="I3" s="52"/>
      <c r="J3" s="52"/>
      <c r="K3" s="52"/>
    </row>
    <row r="4" spans="1:11" ht="18" customHeight="1">
      <c r="A4" s="511" t="s">
        <v>441</v>
      </c>
      <c r="B4" s="511"/>
      <c r="C4" s="511"/>
      <c r="D4" s="511"/>
      <c r="E4" s="511"/>
      <c r="F4" s="511"/>
      <c r="G4" s="511"/>
      <c r="H4" s="511"/>
      <c r="I4" s="511"/>
      <c r="J4" s="511"/>
      <c r="K4" s="511"/>
    </row>
    <row r="5" ht="12.75" customHeight="1"/>
    <row r="6" spans="8:11" ht="12.75" customHeight="1" thickBot="1">
      <c r="H6" s="512" t="s">
        <v>442</v>
      </c>
      <c r="I6" s="513"/>
      <c r="J6" s="513"/>
      <c r="K6" s="513"/>
    </row>
    <row r="7" spans="1:11" ht="19.5" customHeight="1" thickBot="1">
      <c r="A7" s="514" t="s">
        <v>61</v>
      </c>
      <c r="B7" s="515"/>
      <c r="C7" s="516" t="s">
        <v>77</v>
      </c>
      <c r="D7" s="517"/>
      <c r="E7" s="517"/>
      <c r="F7" s="517"/>
      <c r="G7" s="517"/>
      <c r="H7" s="517"/>
      <c r="I7" s="517"/>
      <c r="J7" s="517"/>
      <c r="K7" s="518"/>
    </row>
    <row r="8" spans="1:11" ht="19.5" customHeight="1" thickBot="1">
      <c r="A8" s="514" t="s">
        <v>62</v>
      </c>
      <c r="B8" s="515"/>
      <c r="C8" s="516" t="s">
        <v>17</v>
      </c>
      <c r="D8" s="517"/>
      <c r="E8" s="517"/>
      <c r="F8" s="517"/>
      <c r="G8" s="517"/>
      <c r="H8" s="517"/>
      <c r="I8" s="517"/>
      <c r="J8" s="517"/>
      <c r="K8" s="518"/>
    </row>
    <row r="9" spans="1:11" ht="19.5" customHeight="1">
      <c r="A9" s="81" t="s">
        <v>63</v>
      </c>
      <c r="B9" s="187" t="s">
        <v>64</v>
      </c>
      <c r="C9" s="519" t="s">
        <v>361</v>
      </c>
      <c r="D9" s="520"/>
      <c r="E9" s="520"/>
      <c r="F9" s="520"/>
      <c r="G9" s="520"/>
      <c r="H9" s="520"/>
      <c r="I9" s="520"/>
      <c r="J9" s="520"/>
      <c r="K9" s="521"/>
    </row>
    <row r="10" spans="1:11" ht="19.5" customHeight="1">
      <c r="A10" s="82"/>
      <c r="B10" s="6" t="s">
        <v>65</v>
      </c>
      <c r="C10" s="522" t="s">
        <v>357</v>
      </c>
      <c r="D10" s="523"/>
      <c r="E10" s="523"/>
      <c r="F10" s="523"/>
      <c r="G10" s="523"/>
      <c r="H10" s="523"/>
      <c r="I10" s="523"/>
      <c r="J10" s="523"/>
      <c r="K10" s="524"/>
    </row>
    <row r="11" spans="1:11" ht="19.5" customHeight="1">
      <c r="A11" s="82"/>
      <c r="B11" s="6" t="s">
        <v>66</v>
      </c>
      <c r="C11" s="525" t="s">
        <v>333</v>
      </c>
      <c r="D11" s="526"/>
      <c r="E11" s="526"/>
      <c r="F11" s="526"/>
      <c r="G11" s="526"/>
      <c r="H11" s="526"/>
      <c r="I11" s="526"/>
      <c r="J11" s="526"/>
      <c r="K11" s="527"/>
    </row>
    <row r="12" spans="1:11" ht="19.5" customHeight="1">
      <c r="A12" s="82"/>
      <c r="B12" s="6" t="s">
        <v>81</v>
      </c>
      <c r="C12" s="525" t="s">
        <v>443</v>
      </c>
      <c r="D12" s="526"/>
      <c r="E12" s="526"/>
      <c r="F12" s="526"/>
      <c r="G12" s="526"/>
      <c r="H12" s="526"/>
      <c r="I12" s="526"/>
      <c r="J12" s="526"/>
      <c r="K12" s="527"/>
    </row>
    <row r="13" spans="1:11" ht="47.25" customHeight="1">
      <c r="A13" s="82"/>
      <c r="B13" s="6" t="s">
        <v>67</v>
      </c>
      <c r="C13" s="525" t="s">
        <v>359</v>
      </c>
      <c r="D13" s="526"/>
      <c r="E13" s="526"/>
      <c r="F13" s="526"/>
      <c r="G13" s="526"/>
      <c r="H13" s="526"/>
      <c r="I13" s="526"/>
      <c r="J13" s="526"/>
      <c r="K13" s="527"/>
    </row>
    <row r="14" spans="1:12" ht="31.5" customHeight="1">
      <c r="A14" s="82"/>
      <c r="B14" s="6" t="s">
        <v>87</v>
      </c>
      <c r="C14" s="634"/>
      <c r="D14" s="635"/>
      <c r="E14" s="635"/>
      <c r="F14" s="635"/>
      <c r="G14" s="635"/>
      <c r="H14" s="635"/>
      <c r="I14" s="635"/>
      <c r="J14" s="635"/>
      <c r="K14" s="636"/>
      <c r="L14" s="15"/>
    </row>
    <row r="15" spans="1:11" ht="27" customHeight="1">
      <c r="A15" s="82"/>
      <c r="B15" s="290" t="s">
        <v>444</v>
      </c>
      <c r="C15" s="634"/>
      <c r="D15" s="635"/>
      <c r="E15" s="635"/>
      <c r="F15" s="635"/>
      <c r="G15" s="635"/>
      <c r="H15" s="635"/>
      <c r="I15" s="635"/>
      <c r="J15" s="635"/>
      <c r="K15" s="636"/>
    </row>
    <row r="16" spans="1:11" ht="19.5" customHeight="1">
      <c r="A16" s="82"/>
      <c r="B16" s="6" t="s">
        <v>362</v>
      </c>
      <c r="C16" s="637"/>
      <c r="D16" s="638"/>
      <c r="E16" s="638"/>
      <c r="F16" s="638"/>
      <c r="G16" s="638"/>
      <c r="H16" s="638"/>
      <c r="I16" s="638"/>
      <c r="J16" s="638"/>
      <c r="K16" s="639"/>
    </row>
    <row r="17" spans="1:11" ht="19.5" customHeight="1">
      <c r="A17" s="82"/>
      <c r="B17" s="6" t="s">
        <v>371</v>
      </c>
      <c r="C17" s="637"/>
      <c r="D17" s="638"/>
      <c r="E17" s="638"/>
      <c r="F17" s="638"/>
      <c r="G17" s="638"/>
      <c r="H17" s="638"/>
      <c r="I17" s="638"/>
      <c r="J17" s="638"/>
      <c r="K17" s="639"/>
    </row>
    <row r="18" spans="1:11" ht="19.5" customHeight="1" thickBot="1">
      <c r="A18" s="83"/>
      <c r="B18" s="188" t="s">
        <v>445</v>
      </c>
      <c r="C18" s="640"/>
      <c r="D18" s="641"/>
      <c r="E18" s="641"/>
      <c r="F18" s="641"/>
      <c r="G18" s="641"/>
      <c r="H18" s="641"/>
      <c r="I18" s="641"/>
      <c r="J18" s="641"/>
      <c r="K18" s="642"/>
    </row>
    <row r="19" spans="1:11" ht="19.5" customHeight="1" thickBot="1">
      <c r="A19" s="537" t="s">
        <v>68</v>
      </c>
      <c r="B19" s="538"/>
      <c r="C19" s="539"/>
      <c r="D19" s="539"/>
      <c r="E19" s="539"/>
      <c r="F19" s="539"/>
      <c r="G19" s="539"/>
      <c r="H19" s="539"/>
      <c r="I19" s="539"/>
      <c r="J19" s="539"/>
      <c r="K19" s="540"/>
    </row>
    <row r="20" spans="1:11" ht="19.5" customHeight="1">
      <c r="A20" s="541" t="s">
        <v>82</v>
      </c>
      <c r="B20" s="542"/>
      <c r="C20" s="542"/>
      <c r="D20" s="542"/>
      <c r="E20" s="542"/>
      <c r="F20" s="542"/>
      <c r="G20" s="542"/>
      <c r="H20" s="542"/>
      <c r="I20" s="542"/>
      <c r="J20" s="542"/>
      <c r="K20" s="543"/>
    </row>
    <row r="21" spans="1:11" ht="19.5" customHeight="1" thickBot="1">
      <c r="A21" s="544" t="s">
        <v>43</v>
      </c>
      <c r="B21" s="545"/>
      <c r="C21" s="546"/>
      <c r="D21" s="546"/>
      <c r="E21" s="546"/>
      <c r="F21" s="546"/>
      <c r="G21" s="546"/>
      <c r="H21" s="546"/>
      <c r="I21" s="546"/>
      <c r="J21" s="546"/>
      <c r="K21" s="547"/>
    </row>
    <row r="22" spans="1:11" ht="19.5" customHeight="1" thickBot="1">
      <c r="A22" s="548" t="s">
        <v>44</v>
      </c>
      <c r="B22" s="549"/>
      <c r="C22" s="550" t="s">
        <v>329</v>
      </c>
      <c r="D22" s="551"/>
      <c r="E22" s="552"/>
      <c r="F22" s="550" t="s">
        <v>363</v>
      </c>
      <c r="G22" s="551"/>
      <c r="H22" s="552"/>
      <c r="I22" s="550" t="s">
        <v>369</v>
      </c>
      <c r="J22" s="551"/>
      <c r="K22" s="552"/>
    </row>
    <row r="23" spans="1:11" ht="52.5" customHeight="1">
      <c r="A23" s="553" t="s">
        <v>83</v>
      </c>
      <c r="B23" s="555" t="s">
        <v>84</v>
      </c>
      <c r="C23" s="557" t="s">
        <v>29</v>
      </c>
      <c r="D23" s="558"/>
      <c r="E23" s="559" t="s">
        <v>30</v>
      </c>
      <c r="F23" s="557" t="s">
        <v>29</v>
      </c>
      <c r="G23" s="558"/>
      <c r="H23" s="559" t="s">
        <v>30</v>
      </c>
      <c r="I23" s="557" t="s">
        <v>29</v>
      </c>
      <c r="J23" s="558"/>
      <c r="K23" s="559" t="s">
        <v>30</v>
      </c>
    </row>
    <row r="24" spans="1:11" ht="19.5" customHeight="1" thickBot="1">
      <c r="A24" s="554"/>
      <c r="B24" s="556"/>
      <c r="C24" s="42" t="s">
        <v>31</v>
      </c>
      <c r="D24" s="43" t="s">
        <v>32</v>
      </c>
      <c r="E24" s="560"/>
      <c r="F24" s="42" t="s">
        <v>31</v>
      </c>
      <c r="G24" s="43" t="s">
        <v>32</v>
      </c>
      <c r="H24" s="560"/>
      <c r="I24" s="42" t="s">
        <v>31</v>
      </c>
      <c r="J24" s="43" t="s">
        <v>32</v>
      </c>
      <c r="K24" s="560"/>
    </row>
    <row r="25" spans="1:11" ht="19.5" customHeight="1">
      <c r="A25" s="566" t="s">
        <v>98</v>
      </c>
      <c r="B25" s="31"/>
      <c r="C25" s="24"/>
      <c r="D25" s="22"/>
      <c r="E25" s="84"/>
      <c r="F25" s="24"/>
      <c r="G25" s="22"/>
      <c r="H25" s="84"/>
      <c r="I25" s="24"/>
      <c r="J25" s="22"/>
      <c r="K25" s="84"/>
    </row>
    <row r="26" spans="1:11" ht="19.5" customHeight="1" thickBot="1">
      <c r="A26" s="567"/>
      <c r="B26" s="35"/>
      <c r="C26" s="27"/>
      <c r="D26" s="25"/>
      <c r="E26" s="26"/>
      <c r="F26" s="27"/>
      <c r="G26" s="25"/>
      <c r="H26" s="26"/>
      <c r="I26" s="27"/>
      <c r="J26" s="25"/>
      <c r="K26" s="26"/>
    </row>
    <row r="27" spans="1:11" ht="19.5" customHeight="1" hidden="1">
      <c r="A27" s="567"/>
      <c r="B27" s="32"/>
      <c r="C27" s="27"/>
      <c r="D27" s="25"/>
      <c r="E27" s="26"/>
      <c r="F27" s="27"/>
      <c r="G27" s="25"/>
      <c r="H27" s="26"/>
      <c r="I27" s="27"/>
      <c r="J27" s="25"/>
      <c r="K27" s="26"/>
    </row>
    <row r="28" spans="1:11" ht="19.5" customHeight="1" hidden="1">
      <c r="A28" s="567"/>
      <c r="B28" s="32"/>
      <c r="C28" s="27"/>
      <c r="D28" s="25"/>
      <c r="E28" s="26"/>
      <c r="F28" s="27"/>
      <c r="G28" s="25"/>
      <c r="H28" s="26"/>
      <c r="I28" s="27"/>
      <c r="J28" s="25"/>
      <c r="K28" s="26"/>
    </row>
    <row r="29" spans="1:11" ht="19.5" customHeight="1" hidden="1">
      <c r="A29" s="567"/>
      <c r="B29" s="33"/>
      <c r="C29" s="28"/>
      <c r="D29" s="29"/>
      <c r="E29" s="30"/>
      <c r="F29" s="27"/>
      <c r="G29" s="29"/>
      <c r="H29" s="26"/>
      <c r="I29" s="27"/>
      <c r="J29" s="29"/>
      <c r="K29" s="26"/>
    </row>
    <row r="30" spans="1:11" ht="19.5" customHeight="1" thickBot="1">
      <c r="A30" s="568"/>
      <c r="B30" s="14" t="s">
        <v>88</v>
      </c>
      <c r="C30" s="36">
        <f>SUM(C25:C29)</f>
        <v>0</v>
      </c>
      <c r="D30" s="37"/>
      <c r="E30" s="41">
        <f>SUM(E25:E29)</f>
        <v>0</v>
      </c>
      <c r="F30" s="36">
        <f>SUM(F25:F29)</f>
        <v>0</v>
      </c>
      <c r="G30" s="37"/>
      <c r="H30" s="41">
        <f>SUM(H25:H29)</f>
        <v>0</v>
      </c>
      <c r="I30" s="36">
        <f>SUM(I25:I29)</f>
        <v>0</v>
      </c>
      <c r="J30" s="37"/>
      <c r="K30" s="41">
        <f>SUM(K25:K29)</f>
        <v>0</v>
      </c>
    </row>
    <row r="31" spans="1:11" ht="19.5" customHeight="1" thickBot="1">
      <c r="A31" s="561" t="s">
        <v>43</v>
      </c>
      <c r="B31" s="562"/>
      <c r="C31" s="38">
        <f>C30</f>
        <v>0</v>
      </c>
      <c r="D31" s="39"/>
      <c r="E31" s="40">
        <f>E30</f>
        <v>0</v>
      </c>
      <c r="F31" s="38">
        <f>F30</f>
        <v>0</v>
      </c>
      <c r="G31" s="39"/>
      <c r="H31" s="40">
        <f>H30</f>
        <v>0</v>
      </c>
      <c r="I31" s="38">
        <f>I30</f>
        <v>0</v>
      </c>
      <c r="J31" s="39"/>
      <c r="K31" s="40">
        <f>K30</f>
        <v>0</v>
      </c>
    </row>
    <row r="32" spans="1:11" ht="19.5" customHeight="1" thickBot="1">
      <c r="A32" s="1"/>
      <c r="B32" s="2"/>
      <c r="C32" s="3"/>
      <c r="D32" s="3"/>
      <c r="E32" s="3"/>
      <c r="F32" s="3"/>
      <c r="G32" s="3"/>
      <c r="H32" s="3"/>
      <c r="I32" s="3"/>
      <c r="J32" s="3"/>
      <c r="K32" s="4"/>
    </row>
    <row r="33" spans="1:11" ht="19.5" customHeight="1" thickBot="1">
      <c r="A33" s="569" t="s">
        <v>85</v>
      </c>
      <c r="B33" s="570"/>
      <c r="C33" s="571"/>
      <c r="D33" s="571"/>
      <c r="E33" s="571"/>
      <c r="F33" s="571"/>
      <c r="G33" s="571"/>
      <c r="H33" s="571"/>
      <c r="I33" s="571"/>
      <c r="J33" s="571"/>
      <c r="K33" s="572"/>
    </row>
    <row r="34" spans="1:11" ht="19.5" customHeight="1">
      <c r="A34" s="566" t="s">
        <v>99</v>
      </c>
      <c r="B34" s="31"/>
      <c r="C34" s="24"/>
      <c r="D34" s="22"/>
      <c r="E34" s="189"/>
      <c r="F34" s="24"/>
      <c r="G34" s="22"/>
      <c r="H34" s="190"/>
      <c r="I34" s="24"/>
      <c r="J34" s="22"/>
      <c r="K34" s="23"/>
    </row>
    <row r="35" spans="1:11" ht="19.5" customHeight="1">
      <c r="A35" s="567"/>
      <c r="B35" s="35"/>
      <c r="C35" s="27"/>
      <c r="D35" s="25"/>
      <c r="E35" s="191"/>
      <c r="F35" s="27"/>
      <c r="G35" s="25"/>
      <c r="H35" s="191"/>
      <c r="I35" s="27"/>
      <c r="J35" s="25"/>
      <c r="K35" s="26"/>
    </row>
    <row r="36" spans="1:11" ht="19.5" customHeight="1">
      <c r="A36" s="567"/>
      <c r="B36" s="32"/>
      <c r="C36" s="27"/>
      <c r="D36" s="25"/>
      <c r="E36" s="191"/>
      <c r="F36" s="27"/>
      <c r="G36" s="25"/>
      <c r="H36" s="191"/>
      <c r="I36" s="27"/>
      <c r="J36" s="25"/>
      <c r="K36" s="26"/>
    </row>
    <row r="37" spans="1:11" ht="19.5" customHeight="1">
      <c r="A37" s="567"/>
      <c r="B37" s="32"/>
      <c r="C37" s="27"/>
      <c r="D37" s="25"/>
      <c r="E37" s="191"/>
      <c r="F37" s="27"/>
      <c r="G37" s="25"/>
      <c r="H37" s="191"/>
      <c r="I37" s="27"/>
      <c r="J37" s="25"/>
      <c r="K37" s="26"/>
    </row>
    <row r="38" spans="1:11" ht="19.5" customHeight="1" thickBot="1">
      <c r="A38" s="567"/>
      <c r="B38" s="33"/>
      <c r="C38" s="28"/>
      <c r="D38" s="29"/>
      <c r="E38" s="192"/>
      <c r="F38" s="27"/>
      <c r="G38" s="29"/>
      <c r="H38" s="191"/>
      <c r="I38" s="27"/>
      <c r="J38" s="29"/>
      <c r="K38" s="26"/>
    </row>
    <row r="39" spans="1:11" ht="19.5" customHeight="1" thickBot="1">
      <c r="A39" s="568"/>
      <c r="B39" s="14" t="s">
        <v>88</v>
      </c>
      <c r="C39" s="36">
        <f>SUM(C34:C38)</f>
        <v>0</v>
      </c>
      <c r="D39" s="37"/>
      <c r="E39" s="41">
        <f>SUM(E34:E38)</f>
        <v>0</v>
      </c>
      <c r="F39" s="36">
        <f>SUM(F34:F38)</f>
        <v>0</v>
      </c>
      <c r="G39" s="37"/>
      <c r="H39" s="41">
        <f>SUM(H34:H38)</f>
        <v>0</v>
      </c>
      <c r="I39" s="36">
        <f>SUM(I34:I38)</f>
        <v>0</v>
      </c>
      <c r="J39" s="37"/>
      <c r="K39" s="41">
        <f>SUM(K34:K38)</f>
        <v>0</v>
      </c>
    </row>
    <row r="40" spans="1:11" ht="19.5" customHeight="1" thickBot="1">
      <c r="A40" s="1"/>
      <c r="B40" s="2"/>
      <c r="C40" s="3"/>
      <c r="D40" s="3"/>
      <c r="E40" s="3"/>
      <c r="F40" s="3"/>
      <c r="G40" s="3"/>
      <c r="H40" s="3"/>
      <c r="I40" s="3"/>
      <c r="J40" s="3"/>
      <c r="K40" s="4"/>
    </row>
    <row r="41" spans="1:11" ht="19.5" customHeight="1">
      <c r="A41" s="566" t="s">
        <v>120</v>
      </c>
      <c r="B41" s="31"/>
      <c r="C41" s="24"/>
      <c r="D41" s="22"/>
      <c r="E41" s="23"/>
      <c r="F41" s="24"/>
      <c r="G41" s="22"/>
      <c r="H41" s="85"/>
      <c r="I41" s="24"/>
      <c r="J41" s="22"/>
      <c r="K41" s="23">
        <v>36</v>
      </c>
    </row>
    <row r="42" spans="1:11" ht="19.5" customHeight="1">
      <c r="A42" s="567"/>
      <c r="B42" s="35"/>
      <c r="C42" s="27"/>
      <c r="D42" s="25"/>
      <c r="E42" s="26"/>
      <c r="F42" s="27"/>
      <c r="G42" s="25"/>
      <c r="H42" s="26"/>
      <c r="I42" s="27"/>
      <c r="J42" s="25"/>
      <c r="K42" s="26"/>
    </row>
    <row r="43" spans="1:11" ht="19.5" customHeight="1">
      <c r="A43" s="567"/>
      <c r="B43" s="32"/>
      <c r="C43" s="27"/>
      <c r="D43" s="25"/>
      <c r="E43" s="26"/>
      <c r="F43" s="27"/>
      <c r="G43" s="25"/>
      <c r="H43" s="26"/>
      <c r="I43" s="27"/>
      <c r="J43" s="25"/>
      <c r="K43" s="26"/>
    </row>
    <row r="44" spans="1:11" ht="19.5" customHeight="1">
      <c r="A44" s="567"/>
      <c r="B44" s="32"/>
      <c r="C44" s="27"/>
      <c r="D44" s="25"/>
      <c r="E44" s="26"/>
      <c r="F44" s="27"/>
      <c r="G44" s="25"/>
      <c r="H44" s="26"/>
      <c r="I44" s="27"/>
      <c r="J44" s="25"/>
      <c r="K44" s="26"/>
    </row>
    <row r="45" spans="1:11" ht="19.5" customHeight="1" thickBot="1">
      <c r="A45" s="567"/>
      <c r="B45" s="33"/>
      <c r="C45" s="28"/>
      <c r="D45" s="29"/>
      <c r="E45" s="30"/>
      <c r="F45" s="27"/>
      <c r="G45" s="25"/>
      <c r="H45" s="26"/>
      <c r="I45" s="27"/>
      <c r="J45" s="25"/>
      <c r="K45" s="26"/>
    </row>
    <row r="46" spans="1:11" ht="19.5" customHeight="1" thickBot="1">
      <c r="A46" s="568"/>
      <c r="B46" s="14" t="s">
        <v>88</v>
      </c>
      <c r="C46" s="36">
        <f>SUM(C41:C45)</f>
        <v>0</v>
      </c>
      <c r="D46" s="37"/>
      <c r="E46" s="41">
        <f>SUM(E41:E45)</f>
        <v>0</v>
      </c>
      <c r="F46" s="36">
        <f>SUM(F41:F45)</f>
        <v>0</v>
      </c>
      <c r="G46" s="37"/>
      <c r="H46" s="41">
        <f>SUM(H41:H45)</f>
        <v>0</v>
      </c>
      <c r="I46" s="36">
        <f>SUM(I41:I45)</f>
        <v>0</v>
      </c>
      <c r="J46" s="37"/>
      <c r="K46" s="41">
        <f>SUM(K41:K45)</f>
        <v>36</v>
      </c>
    </row>
    <row r="47" spans="1:11" ht="19.5" customHeight="1" thickBot="1">
      <c r="A47" s="1"/>
      <c r="B47" s="58"/>
      <c r="C47" s="3"/>
      <c r="D47" s="3"/>
      <c r="E47" s="3"/>
      <c r="F47" s="3"/>
      <c r="G47" s="3"/>
      <c r="H47" s="3"/>
      <c r="I47" s="3"/>
      <c r="J47" s="3"/>
      <c r="K47" s="4"/>
    </row>
    <row r="48" spans="1:11" ht="19.5" customHeight="1" thickBot="1">
      <c r="A48" s="573" t="s">
        <v>100</v>
      </c>
      <c r="B48" s="193"/>
      <c r="C48" s="86"/>
      <c r="D48" s="22"/>
      <c r="E48" s="23"/>
      <c r="F48" s="24"/>
      <c r="G48" s="22"/>
      <c r="H48" s="23"/>
      <c r="I48" s="24"/>
      <c r="J48" s="22"/>
      <c r="K48" s="23"/>
    </row>
    <row r="49" spans="1:11" ht="19.5" customHeight="1">
      <c r="A49" s="574"/>
      <c r="B49" s="193"/>
      <c r="C49" s="87"/>
      <c r="D49" s="45"/>
      <c r="E49" s="46"/>
      <c r="F49" s="44"/>
      <c r="G49" s="25"/>
      <c r="H49" s="46"/>
      <c r="I49" s="87"/>
      <c r="J49" s="25"/>
      <c r="K49" s="46"/>
    </row>
    <row r="50" spans="1:11" ht="19.5" customHeight="1" thickBot="1">
      <c r="A50" s="574"/>
      <c r="B50" s="194"/>
      <c r="C50" s="195"/>
      <c r="D50" s="196"/>
      <c r="E50" s="197"/>
      <c r="F50" s="198"/>
      <c r="G50" s="25"/>
      <c r="H50" s="197"/>
      <c r="I50" s="198"/>
      <c r="J50" s="25"/>
      <c r="K50" s="197"/>
    </row>
    <row r="51" spans="1:11" ht="19.5" customHeight="1">
      <c r="A51" s="574"/>
      <c r="B51" s="194"/>
      <c r="C51" s="195"/>
      <c r="D51" s="196"/>
      <c r="E51" s="197"/>
      <c r="F51" s="198"/>
      <c r="G51" s="196"/>
      <c r="H51" s="197"/>
      <c r="I51" s="24"/>
      <c r="J51" s="22"/>
      <c r="K51" s="197"/>
    </row>
    <row r="52" spans="1:11" ht="19.5" customHeight="1">
      <c r="A52" s="574"/>
      <c r="B52" s="199"/>
      <c r="C52" s="195"/>
      <c r="D52" s="72"/>
      <c r="E52" s="197"/>
      <c r="F52" s="198"/>
      <c r="G52" s="196"/>
      <c r="H52" s="197"/>
      <c r="I52" s="44"/>
      <c r="J52" s="25"/>
      <c r="K52" s="197"/>
    </row>
    <row r="53" spans="1:11" ht="19.5" customHeight="1" thickBot="1">
      <c r="A53" s="574"/>
      <c r="B53" s="194"/>
      <c r="C53" s="195"/>
      <c r="D53" s="72"/>
      <c r="E53" s="197"/>
      <c r="F53" s="198"/>
      <c r="G53" s="196"/>
      <c r="H53" s="197"/>
      <c r="I53" s="198"/>
      <c r="J53" s="25"/>
      <c r="K53" s="197"/>
    </row>
    <row r="54" spans="1:11" ht="19.5" customHeight="1" thickBot="1">
      <c r="A54" s="575"/>
      <c r="B54" s="14" t="s">
        <v>88</v>
      </c>
      <c r="C54" s="89">
        <f>SUM(C48:C53)</f>
        <v>0</v>
      </c>
      <c r="D54" s="37"/>
      <c r="E54" s="41">
        <f>SUM(E48:E53)</f>
        <v>0</v>
      </c>
      <c r="F54" s="36">
        <f>SUM(F48:F53)</f>
        <v>0</v>
      </c>
      <c r="G54" s="37"/>
      <c r="H54" s="41">
        <f>SUM(H48:H53)</f>
        <v>0</v>
      </c>
      <c r="I54" s="36">
        <f>SUM(I48:I53)</f>
        <v>0</v>
      </c>
      <c r="J54" s="37"/>
      <c r="K54" s="41">
        <f>SUM(K48:K53)</f>
        <v>0</v>
      </c>
    </row>
    <row r="55" spans="1:11" ht="19.5" customHeight="1" thickBot="1">
      <c r="A55" s="1"/>
      <c r="B55" s="2"/>
      <c r="C55" s="3"/>
      <c r="D55" s="3"/>
      <c r="E55" s="3"/>
      <c r="F55" s="3"/>
      <c r="G55" s="3"/>
      <c r="H55" s="3"/>
      <c r="I55" s="3"/>
      <c r="J55" s="3"/>
      <c r="K55" s="4"/>
    </row>
    <row r="56" spans="1:11" ht="19.5" customHeight="1" hidden="1">
      <c r="A56" s="566" t="s">
        <v>101</v>
      </c>
      <c r="B56" s="31"/>
      <c r="C56" s="24"/>
      <c r="D56" s="22"/>
      <c r="E56" s="23"/>
      <c r="F56" s="24"/>
      <c r="G56" s="22"/>
      <c r="H56" s="23"/>
      <c r="I56" s="24"/>
      <c r="J56" s="22"/>
      <c r="K56" s="23"/>
    </row>
    <row r="57" spans="1:11" ht="19.5" customHeight="1" hidden="1">
      <c r="A57" s="567"/>
      <c r="B57" s="35"/>
      <c r="C57" s="27"/>
      <c r="D57" s="25"/>
      <c r="E57" s="26"/>
      <c r="F57" s="27"/>
      <c r="G57" s="25"/>
      <c r="H57" s="26"/>
      <c r="I57" s="27"/>
      <c r="J57" s="25"/>
      <c r="K57" s="26"/>
    </row>
    <row r="58" spans="1:11" ht="19.5" customHeight="1" hidden="1">
      <c r="A58" s="567"/>
      <c r="B58" s="32"/>
      <c r="C58" s="27"/>
      <c r="D58" s="25"/>
      <c r="E58" s="26"/>
      <c r="F58" s="27"/>
      <c r="G58" s="25"/>
      <c r="H58" s="26"/>
      <c r="I58" s="27"/>
      <c r="J58" s="25"/>
      <c r="K58" s="26"/>
    </row>
    <row r="59" spans="1:11" ht="19.5" customHeight="1" hidden="1">
      <c r="A59" s="567"/>
      <c r="B59" s="33"/>
      <c r="C59" s="28"/>
      <c r="D59" s="29"/>
      <c r="E59" s="30"/>
      <c r="F59" s="27"/>
      <c r="G59" s="25"/>
      <c r="H59" s="26"/>
      <c r="I59" s="27"/>
      <c r="J59" s="25"/>
      <c r="K59" s="26"/>
    </row>
    <row r="60" spans="1:11" ht="19.5" customHeight="1" hidden="1">
      <c r="A60" s="568"/>
      <c r="B60" s="14" t="s">
        <v>88</v>
      </c>
      <c r="C60" s="36">
        <f>SUM(C56:C59)</f>
        <v>0</v>
      </c>
      <c r="D60" s="37"/>
      <c r="E60" s="41">
        <f>SUM(E56:E59)</f>
        <v>0</v>
      </c>
      <c r="F60" s="36">
        <f>SUM(F56:F59)</f>
        <v>0</v>
      </c>
      <c r="G60" s="37"/>
      <c r="H60" s="41">
        <f>SUM(H56:H59)</f>
        <v>0</v>
      </c>
      <c r="I60" s="36">
        <f>SUM(I56:I59)</f>
        <v>0</v>
      </c>
      <c r="J60" s="37"/>
      <c r="K60" s="41">
        <f>SUM(K56:K59)</f>
        <v>0</v>
      </c>
    </row>
    <row r="61" spans="1:11" ht="33.75" customHeight="1" thickBot="1">
      <c r="A61" s="561" t="s">
        <v>45</v>
      </c>
      <c r="B61" s="562"/>
      <c r="C61" s="38">
        <f>C39+C46+C54+C60</f>
        <v>0</v>
      </c>
      <c r="D61" s="39"/>
      <c r="E61" s="40">
        <f>E39+E46+E54+E60</f>
        <v>0</v>
      </c>
      <c r="F61" s="38">
        <f>F39+F46+F54+F60</f>
        <v>0</v>
      </c>
      <c r="G61" s="39"/>
      <c r="H61" s="40">
        <f>H39+H46+H54+H60</f>
        <v>0</v>
      </c>
      <c r="I61" s="38">
        <f>I39+I46+I54+I60</f>
        <v>0</v>
      </c>
      <c r="J61" s="39"/>
      <c r="K61" s="40">
        <f>K39+K46+K54+K60</f>
        <v>36</v>
      </c>
    </row>
    <row r="62" spans="1:11" ht="19.5" customHeight="1">
      <c r="A62" s="1"/>
      <c r="B62" s="2"/>
      <c r="C62" s="3"/>
      <c r="D62" s="3"/>
      <c r="E62" s="3"/>
      <c r="F62" s="3"/>
      <c r="G62" s="3"/>
      <c r="H62" s="3"/>
      <c r="I62" s="3"/>
      <c r="J62" s="3"/>
      <c r="K62" s="4"/>
    </row>
    <row r="63" spans="1:11" ht="19.5" customHeight="1" hidden="1">
      <c r="A63" s="563" t="s">
        <v>86</v>
      </c>
      <c r="B63" s="564"/>
      <c r="C63" s="564"/>
      <c r="D63" s="564"/>
      <c r="E63" s="564"/>
      <c r="F63" s="564"/>
      <c r="G63" s="564"/>
      <c r="H63" s="564"/>
      <c r="I63" s="564"/>
      <c r="J63" s="564"/>
      <c r="K63" s="565"/>
    </row>
    <row r="64" spans="1:11" ht="19.5" customHeight="1" hidden="1">
      <c r="A64" s="566" t="s">
        <v>102</v>
      </c>
      <c r="B64" s="31"/>
      <c r="C64" s="24"/>
      <c r="D64" s="22"/>
      <c r="E64" s="23"/>
      <c r="F64" s="24"/>
      <c r="G64" s="22"/>
      <c r="H64" s="23"/>
      <c r="I64" s="24"/>
      <c r="J64" s="22"/>
      <c r="K64" s="23"/>
    </row>
    <row r="65" spans="1:11" ht="19.5" customHeight="1" hidden="1">
      <c r="A65" s="567"/>
      <c r="B65" s="35"/>
      <c r="C65" s="27"/>
      <c r="D65" s="25"/>
      <c r="E65" s="26"/>
      <c r="F65" s="27"/>
      <c r="G65" s="25"/>
      <c r="H65" s="26"/>
      <c r="I65" s="27"/>
      <c r="J65" s="25"/>
      <c r="K65" s="26"/>
    </row>
    <row r="66" spans="1:11" ht="19.5" customHeight="1" hidden="1">
      <c r="A66" s="567"/>
      <c r="B66" s="32"/>
      <c r="C66" s="27"/>
      <c r="D66" s="25"/>
      <c r="E66" s="26"/>
      <c r="F66" s="27"/>
      <c r="G66" s="25"/>
      <c r="H66" s="26"/>
      <c r="I66" s="27"/>
      <c r="J66" s="25"/>
      <c r="K66" s="26"/>
    </row>
    <row r="67" spans="1:11" ht="19.5" customHeight="1" hidden="1">
      <c r="A67" s="567"/>
      <c r="B67" s="32"/>
      <c r="C67" s="27"/>
      <c r="D67" s="25"/>
      <c r="E67" s="26"/>
      <c r="F67" s="27"/>
      <c r="G67" s="25"/>
      <c r="H67" s="26"/>
      <c r="I67" s="27"/>
      <c r="J67" s="25"/>
      <c r="K67" s="26"/>
    </row>
    <row r="68" spans="1:11" ht="19.5" customHeight="1" hidden="1">
      <c r="A68" s="567"/>
      <c r="B68" s="33"/>
      <c r="C68" s="28"/>
      <c r="D68" s="29"/>
      <c r="E68" s="30"/>
      <c r="F68" s="27"/>
      <c r="G68" s="25"/>
      <c r="H68" s="26"/>
      <c r="I68" s="27"/>
      <c r="J68" s="25"/>
      <c r="K68" s="26"/>
    </row>
    <row r="69" spans="1:11" ht="19.5" customHeight="1" hidden="1">
      <c r="A69" s="568"/>
      <c r="B69" s="14" t="s">
        <v>88</v>
      </c>
      <c r="C69" s="36">
        <f>SUM(C64:C68)</f>
        <v>0</v>
      </c>
      <c r="D69" s="37"/>
      <c r="E69" s="41">
        <f>SUM(E64:E68)</f>
        <v>0</v>
      </c>
      <c r="F69" s="36">
        <f>SUM(F64:F68)</f>
        <v>0</v>
      </c>
      <c r="G69" s="37"/>
      <c r="H69" s="41">
        <f>SUM(H64:H68)</f>
        <v>0</v>
      </c>
      <c r="I69" s="36">
        <f>SUM(I64:I68)</f>
        <v>0</v>
      </c>
      <c r="J69" s="37"/>
      <c r="K69" s="41">
        <f>SUM(K64:K68)</f>
        <v>0</v>
      </c>
    </row>
    <row r="70" spans="1:11" ht="19.5" customHeight="1" thickBot="1">
      <c r="A70" s="1"/>
      <c r="B70" s="2"/>
      <c r="C70" s="3"/>
      <c r="D70" s="3"/>
      <c r="E70" s="3"/>
      <c r="F70" s="3"/>
      <c r="G70" s="3"/>
      <c r="H70" s="3"/>
      <c r="I70" s="3"/>
      <c r="J70" s="3"/>
      <c r="K70" s="4"/>
    </row>
    <row r="71" spans="1:11" ht="19.5" customHeight="1">
      <c r="A71" s="566" t="s">
        <v>103</v>
      </c>
      <c r="B71" s="31"/>
      <c r="C71" s="24"/>
      <c r="D71" s="22"/>
      <c r="E71" s="23"/>
      <c r="F71" s="24"/>
      <c r="G71" s="22"/>
      <c r="H71" s="23"/>
      <c r="I71" s="24"/>
      <c r="J71" s="22"/>
      <c r="K71" s="23"/>
    </row>
    <row r="72" spans="1:11" ht="19.5" customHeight="1">
      <c r="A72" s="567"/>
      <c r="B72" s="35"/>
      <c r="C72" s="27"/>
      <c r="D72" s="25"/>
      <c r="E72" s="26"/>
      <c r="F72" s="27"/>
      <c r="G72" s="25"/>
      <c r="H72" s="26"/>
      <c r="I72" s="27"/>
      <c r="J72" s="25"/>
      <c r="K72" s="26"/>
    </row>
    <row r="73" spans="1:11" ht="19.5" customHeight="1">
      <c r="A73" s="567"/>
      <c r="B73" s="32"/>
      <c r="C73" s="27"/>
      <c r="D73" s="25"/>
      <c r="E73" s="26"/>
      <c r="F73" s="27"/>
      <c r="G73" s="25"/>
      <c r="H73" s="26"/>
      <c r="I73" s="27"/>
      <c r="J73" s="25"/>
      <c r="K73" s="26"/>
    </row>
    <row r="74" spans="1:11" ht="32.25" customHeight="1">
      <c r="A74" s="567"/>
      <c r="B74" s="32"/>
      <c r="C74" s="27"/>
      <c r="D74" s="25"/>
      <c r="E74" s="26"/>
      <c r="F74" s="27"/>
      <c r="G74" s="25"/>
      <c r="H74" s="26"/>
      <c r="I74" s="27"/>
      <c r="J74" s="25"/>
      <c r="K74" s="26"/>
    </row>
    <row r="75" spans="1:11" ht="19.5" customHeight="1" thickBot="1">
      <c r="A75" s="567"/>
      <c r="B75" s="33"/>
      <c r="C75" s="28"/>
      <c r="D75" s="29"/>
      <c r="E75" s="30"/>
      <c r="F75" s="27"/>
      <c r="G75" s="25"/>
      <c r="H75" s="26"/>
      <c r="I75" s="27"/>
      <c r="J75" s="25"/>
      <c r="K75" s="26"/>
    </row>
    <row r="76" spans="1:11" ht="19.5" customHeight="1" thickBot="1">
      <c r="A76" s="568"/>
      <c r="B76" s="14" t="s">
        <v>88</v>
      </c>
      <c r="C76" s="36">
        <f>SUM(C71:C75)</f>
        <v>0</v>
      </c>
      <c r="D76" s="37"/>
      <c r="E76" s="41">
        <f>SUM(E71:E75)</f>
        <v>0</v>
      </c>
      <c r="F76" s="36">
        <f>SUM(F71:F75)</f>
        <v>0</v>
      </c>
      <c r="G76" s="37"/>
      <c r="H76" s="41">
        <f>SUM(H71:H75)</f>
        <v>0</v>
      </c>
      <c r="I76" s="36">
        <f>SUM(I71:I75)</f>
        <v>0</v>
      </c>
      <c r="J76" s="37"/>
      <c r="K76" s="41">
        <f>SUM(K71:K75)</f>
        <v>0</v>
      </c>
    </row>
    <row r="77" spans="1:11" ht="19.5" customHeight="1" thickBot="1">
      <c r="A77" s="561" t="s">
        <v>47</v>
      </c>
      <c r="B77" s="562" t="s">
        <v>18</v>
      </c>
      <c r="C77" s="38">
        <f>C69+C76</f>
        <v>0</v>
      </c>
      <c r="D77" s="39"/>
      <c r="E77" s="40">
        <f>E69+E76</f>
        <v>0</v>
      </c>
      <c r="F77" s="38">
        <f>F69+F76</f>
        <v>0</v>
      </c>
      <c r="G77" s="39"/>
      <c r="H77" s="40">
        <f>H69+H76</f>
        <v>0</v>
      </c>
      <c r="I77" s="38">
        <f>I69+I76</f>
        <v>0</v>
      </c>
      <c r="J77" s="39"/>
      <c r="K77" s="40">
        <f>K69+K76</f>
        <v>0</v>
      </c>
    </row>
    <row r="78" spans="1:11" ht="19.5" customHeight="1">
      <c r="A78" s="1"/>
      <c r="B78" s="2"/>
      <c r="C78" s="3"/>
      <c r="D78" s="3"/>
      <c r="E78" s="3"/>
      <c r="F78" s="3"/>
      <c r="G78" s="3"/>
      <c r="H78" s="3"/>
      <c r="I78" s="3"/>
      <c r="J78" s="3"/>
      <c r="K78" s="4"/>
    </row>
    <row r="79" spans="1:11" ht="19.5" customHeight="1" hidden="1">
      <c r="A79" s="563" t="s">
        <v>54</v>
      </c>
      <c r="B79" s="564"/>
      <c r="C79" s="564"/>
      <c r="D79" s="564"/>
      <c r="E79" s="564"/>
      <c r="F79" s="564"/>
      <c r="G79" s="564"/>
      <c r="H79" s="564"/>
      <c r="I79" s="564"/>
      <c r="J79" s="564"/>
      <c r="K79" s="565"/>
    </row>
    <row r="80" spans="1:11" ht="19.5" customHeight="1" hidden="1">
      <c r="A80" s="566" t="s">
        <v>104</v>
      </c>
      <c r="B80" s="31"/>
      <c r="C80" s="24"/>
      <c r="D80" s="22"/>
      <c r="E80" s="23"/>
      <c r="F80" s="24"/>
      <c r="G80" s="22"/>
      <c r="H80" s="23"/>
      <c r="I80" s="24"/>
      <c r="J80" s="22"/>
      <c r="K80" s="23"/>
    </row>
    <row r="81" spans="1:11" ht="19.5" customHeight="1" hidden="1">
      <c r="A81" s="567"/>
      <c r="B81" s="35"/>
      <c r="C81" s="27"/>
      <c r="D81" s="25"/>
      <c r="E81" s="26"/>
      <c r="F81" s="27"/>
      <c r="G81" s="25"/>
      <c r="H81" s="26"/>
      <c r="I81" s="27"/>
      <c r="J81" s="25"/>
      <c r="K81" s="26"/>
    </row>
    <row r="82" spans="1:11" ht="19.5" customHeight="1" hidden="1">
      <c r="A82" s="567"/>
      <c r="B82" s="32"/>
      <c r="C82" s="27"/>
      <c r="D82" s="25"/>
      <c r="E82" s="26"/>
      <c r="F82" s="27"/>
      <c r="G82" s="25"/>
      <c r="H82" s="26"/>
      <c r="I82" s="27"/>
      <c r="J82" s="25"/>
      <c r="K82" s="26"/>
    </row>
    <row r="83" spans="1:11" ht="19.5" customHeight="1" hidden="1">
      <c r="A83" s="567"/>
      <c r="B83" s="32"/>
      <c r="C83" s="27"/>
      <c r="D83" s="25"/>
      <c r="E83" s="26"/>
      <c r="F83" s="27"/>
      <c r="G83" s="25"/>
      <c r="H83" s="26"/>
      <c r="I83" s="27"/>
      <c r="J83" s="25"/>
      <c r="K83" s="26"/>
    </row>
    <row r="84" spans="1:11" ht="19.5" customHeight="1" hidden="1">
      <c r="A84" s="567"/>
      <c r="B84" s="33"/>
      <c r="C84" s="28"/>
      <c r="D84" s="29"/>
      <c r="E84" s="30"/>
      <c r="F84" s="27"/>
      <c r="G84" s="25"/>
      <c r="H84" s="26"/>
      <c r="I84" s="27"/>
      <c r="J84" s="25"/>
      <c r="K84" s="26"/>
    </row>
    <row r="85" spans="1:11" ht="19.5" customHeight="1" hidden="1">
      <c r="A85" s="568"/>
      <c r="B85" s="14" t="s">
        <v>88</v>
      </c>
      <c r="C85" s="36">
        <f>SUM(C80:C84)</f>
        <v>0</v>
      </c>
      <c r="D85" s="37"/>
      <c r="E85" s="41">
        <f>SUM(E80:E84)</f>
        <v>0</v>
      </c>
      <c r="F85" s="36">
        <f>SUM(F80:F84)</f>
        <v>0</v>
      </c>
      <c r="G85" s="37"/>
      <c r="H85" s="41">
        <f>SUM(H80:H84)</f>
        <v>0</v>
      </c>
      <c r="I85" s="36">
        <f>SUM(I80:I84)</f>
        <v>0</v>
      </c>
      <c r="J85" s="37"/>
      <c r="K85" s="41">
        <f>SUM(K80:K84)</f>
        <v>0</v>
      </c>
    </row>
    <row r="86" spans="1:11" ht="19.5" customHeight="1" hidden="1">
      <c r="A86" s="1"/>
      <c r="B86" s="2"/>
      <c r="C86" s="3"/>
      <c r="D86" s="3"/>
      <c r="E86" s="3"/>
      <c r="F86" s="3"/>
      <c r="G86" s="3"/>
      <c r="H86" s="3"/>
      <c r="I86" s="3"/>
      <c r="J86" s="3"/>
      <c r="K86" s="4"/>
    </row>
    <row r="87" spans="1:11" ht="19.5" customHeight="1" hidden="1">
      <c r="A87" s="566" t="s">
        <v>105</v>
      </c>
      <c r="B87" s="31"/>
      <c r="C87" s="24"/>
      <c r="D87" s="22"/>
      <c r="E87" s="23"/>
      <c r="F87" s="24"/>
      <c r="G87" s="22"/>
      <c r="H87" s="23"/>
      <c r="I87" s="24"/>
      <c r="J87" s="22"/>
      <c r="K87" s="23"/>
    </row>
    <row r="88" spans="1:11" ht="19.5" customHeight="1" hidden="1">
      <c r="A88" s="567"/>
      <c r="B88" s="35"/>
      <c r="C88" s="27"/>
      <c r="D88" s="25"/>
      <c r="E88" s="26"/>
      <c r="F88" s="27"/>
      <c r="G88" s="25"/>
      <c r="H88" s="26"/>
      <c r="I88" s="27"/>
      <c r="J88" s="25"/>
      <c r="K88" s="26"/>
    </row>
    <row r="89" spans="1:11" ht="19.5" customHeight="1" hidden="1" thickBot="1">
      <c r="A89" s="567"/>
      <c r="B89" s="32"/>
      <c r="C89" s="27"/>
      <c r="D89" s="25"/>
      <c r="E89" s="26"/>
      <c r="F89" s="27"/>
      <c r="G89" s="25"/>
      <c r="H89" s="26"/>
      <c r="I89" s="27"/>
      <c r="J89" s="25"/>
      <c r="K89" s="26"/>
    </row>
    <row r="90" spans="1:11" ht="19.5" customHeight="1" hidden="1" thickBot="1">
      <c r="A90" s="567"/>
      <c r="B90" s="32"/>
      <c r="C90" s="27"/>
      <c r="D90" s="25"/>
      <c r="E90" s="26"/>
      <c r="F90" s="27"/>
      <c r="G90" s="25"/>
      <c r="H90" s="26"/>
      <c r="I90" s="27"/>
      <c r="J90" s="25"/>
      <c r="K90" s="26"/>
    </row>
    <row r="91" spans="1:11" ht="19.5" customHeight="1" hidden="1" thickBot="1">
      <c r="A91" s="567"/>
      <c r="B91" s="33"/>
      <c r="C91" s="28"/>
      <c r="D91" s="29"/>
      <c r="E91" s="30"/>
      <c r="F91" s="27"/>
      <c r="G91" s="25"/>
      <c r="H91" s="26"/>
      <c r="I91" s="27"/>
      <c r="J91" s="25"/>
      <c r="K91" s="26"/>
    </row>
    <row r="92" spans="1:11" ht="19.5" customHeight="1" hidden="1">
      <c r="A92" s="568"/>
      <c r="B92" s="14" t="s">
        <v>88</v>
      </c>
      <c r="C92" s="36">
        <f>SUM(C87:C91)</f>
        <v>0</v>
      </c>
      <c r="D92" s="37"/>
      <c r="E92" s="41">
        <f>SUM(E87:E91)</f>
        <v>0</v>
      </c>
      <c r="F92" s="36">
        <f>SUM(F87:F91)</f>
        <v>0</v>
      </c>
      <c r="G92" s="37"/>
      <c r="H92" s="41">
        <f>SUM(H87:H91)</f>
        <v>0</v>
      </c>
      <c r="I92" s="36">
        <f>SUM(I87:I91)</f>
        <v>0</v>
      </c>
      <c r="J92" s="37"/>
      <c r="K92" s="41">
        <f>SUM(K87:K91)</f>
        <v>0</v>
      </c>
    </row>
    <row r="93" spans="1:11" ht="19.5" customHeight="1" hidden="1">
      <c r="A93" s="1"/>
      <c r="B93" s="2"/>
      <c r="C93" s="3"/>
      <c r="D93" s="3"/>
      <c r="E93" s="3"/>
      <c r="F93" s="3"/>
      <c r="G93" s="3"/>
      <c r="H93" s="3"/>
      <c r="I93" s="3"/>
      <c r="J93" s="3"/>
      <c r="K93" s="4"/>
    </row>
    <row r="94" spans="1:11" ht="19.5" customHeight="1" hidden="1">
      <c r="A94" s="566" t="s">
        <v>106</v>
      </c>
      <c r="B94" s="31"/>
      <c r="C94" s="24"/>
      <c r="D94" s="22"/>
      <c r="E94" s="23"/>
      <c r="F94" s="24"/>
      <c r="G94" s="22"/>
      <c r="H94" s="23"/>
      <c r="I94" s="24"/>
      <c r="J94" s="22"/>
      <c r="K94" s="23"/>
    </row>
    <row r="95" spans="1:11" ht="19.5" customHeight="1" hidden="1">
      <c r="A95" s="567"/>
      <c r="B95" s="35"/>
      <c r="C95" s="27"/>
      <c r="D95" s="25"/>
      <c r="E95" s="26"/>
      <c r="F95" s="27"/>
      <c r="G95" s="25"/>
      <c r="H95" s="26"/>
      <c r="I95" s="27"/>
      <c r="J95" s="25"/>
      <c r="K95" s="26"/>
    </row>
    <row r="96" spans="1:11" ht="19.5" customHeight="1" hidden="1">
      <c r="A96" s="567"/>
      <c r="B96" s="32"/>
      <c r="C96" s="27"/>
      <c r="D96" s="25"/>
      <c r="E96" s="26"/>
      <c r="F96" s="27"/>
      <c r="G96" s="25"/>
      <c r="H96" s="26"/>
      <c r="I96" s="27"/>
      <c r="J96" s="25"/>
      <c r="K96" s="26"/>
    </row>
    <row r="97" spans="1:11" ht="19.5" customHeight="1" hidden="1" thickBot="1">
      <c r="A97" s="567"/>
      <c r="B97" s="32"/>
      <c r="C97" s="27"/>
      <c r="D97" s="25"/>
      <c r="E97" s="26"/>
      <c r="F97" s="27"/>
      <c r="G97" s="25"/>
      <c r="H97" s="26"/>
      <c r="I97" s="27"/>
      <c r="J97" s="25"/>
      <c r="K97" s="26"/>
    </row>
    <row r="98" spans="1:11" ht="19.5" customHeight="1" hidden="1">
      <c r="A98" s="567"/>
      <c r="B98" s="33"/>
      <c r="C98" s="28"/>
      <c r="D98" s="29"/>
      <c r="E98" s="30"/>
      <c r="F98" s="27"/>
      <c r="G98" s="25"/>
      <c r="H98" s="26"/>
      <c r="I98" s="27"/>
      <c r="J98" s="25"/>
      <c r="K98" s="26"/>
    </row>
    <row r="99" spans="1:11" ht="19.5" customHeight="1" hidden="1">
      <c r="A99" s="568"/>
      <c r="B99" s="14" t="s">
        <v>88</v>
      </c>
      <c r="C99" s="36">
        <f>SUM(C94:C98)</f>
        <v>0</v>
      </c>
      <c r="D99" s="37"/>
      <c r="E99" s="41">
        <f>SUM(E94:E98)</f>
        <v>0</v>
      </c>
      <c r="F99" s="36">
        <f>SUM(F94:F98)</f>
        <v>0</v>
      </c>
      <c r="G99" s="37"/>
      <c r="H99" s="41">
        <f>SUM(H94:H98)</f>
        <v>0</v>
      </c>
      <c r="I99" s="36">
        <f>SUM(I94:I98)</f>
        <v>0</v>
      </c>
      <c r="J99" s="37"/>
      <c r="K99" s="41">
        <f>SUM(K94:K98)</f>
        <v>0</v>
      </c>
    </row>
    <row r="100" spans="1:11" ht="19.5" customHeight="1" hidden="1">
      <c r="A100" s="1"/>
      <c r="B100" s="2"/>
      <c r="C100" s="3"/>
      <c r="D100" s="3"/>
      <c r="E100" s="3"/>
      <c r="F100" s="3"/>
      <c r="G100" s="3"/>
      <c r="H100" s="3"/>
      <c r="I100" s="3"/>
      <c r="J100" s="3"/>
      <c r="K100" s="4"/>
    </row>
    <row r="101" spans="1:11" ht="19.5" customHeight="1" hidden="1">
      <c r="A101" s="566" t="s">
        <v>107</v>
      </c>
      <c r="B101" s="31"/>
      <c r="C101" s="24"/>
      <c r="D101" s="22"/>
      <c r="E101" s="23"/>
      <c r="F101" s="24"/>
      <c r="G101" s="22"/>
      <c r="H101" s="23"/>
      <c r="I101" s="24"/>
      <c r="J101" s="22"/>
      <c r="K101" s="23"/>
    </row>
    <row r="102" spans="1:11" ht="19.5" customHeight="1" hidden="1">
      <c r="A102" s="567"/>
      <c r="B102" s="35"/>
      <c r="C102" s="27"/>
      <c r="D102" s="25"/>
      <c r="E102" s="26"/>
      <c r="F102" s="27"/>
      <c r="G102" s="25"/>
      <c r="H102" s="26"/>
      <c r="I102" s="27"/>
      <c r="J102" s="25"/>
      <c r="K102" s="26"/>
    </row>
    <row r="103" spans="1:11" ht="19.5" customHeight="1" hidden="1">
      <c r="A103" s="567"/>
      <c r="B103" s="35"/>
      <c r="C103" s="27"/>
      <c r="D103" s="25"/>
      <c r="E103" s="26"/>
      <c r="F103" s="27"/>
      <c r="G103" s="25"/>
      <c r="H103" s="26"/>
      <c r="I103" s="27"/>
      <c r="J103" s="25"/>
      <c r="K103" s="26"/>
    </row>
    <row r="104" spans="1:11" ht="19.5" customHeight="1" hidden="1">
      <c r="A104" s="567"/>
      <c r="B104" s="32"/>
      <c r="C104" s="27"/>
      <c r="D104" s="25"/>
      <c r="E104" s="26"/>
      <c r="F104" s="27"/>
      <c r="G104" s="25"/>
      <c r="H104" s="26"/>
      <c r="I104" s="27"/>
      <c r="J104" s="25"/>
      <c r="K104" s="26"/>
    </row>
    <row r="105" spans="1:11" ht="19.5" customHeight="1" hidden="1">
      <c r="A105" s="567"/>
      <c r="B105" s="33"/>
      <c r="C105" s="28"/>
      <c r="D105" s="29"/>
      <c r="E105" s="30"/>
      <c r="F105" s="27"/>
      <c r="G105" s="25"/>
      <c r="H105" s="26"/>
      <c r="I105" s="27"/>
      <c r="J105" s="25"/>
      <c r="K105" s="26"/>
    </row>
    <row r="106" spans="1:11" ht="19.5" customHeight="1" hidden="1" thickBot="1">
      <c r="A106" s="568"/>
      <c r="B106" s="14" t="s">
        <v>88</v>
      </c>
      <c r="C106" s="36">
        <f>SUM(C101:C105)</f>
        <v>0</v>
      </c>
      <c r="D106" s="37"/>
      <c r="E106" s="41">
        <f>SUM(E101:E105)</f>
        <v>0</v>
      </c>
      <c r="F106" s="36">
        <f>SUM(F101:F105)</f>
        <v>0</v>
      </c>
      <c r="G106" s="37"/>
      <c r="H106" s="41">
        <f>SUM(H101:H105)</f>
        <v>0</v>
      </c>
      <c r="I106" s="36">
        <f>SUM(I101:I105)</f>
        <v>0</v>
      </c>
      <c r="J106" s="37"/>
      <c r="K106" s="41">
        <f>SUM(K101:K105)</f>
        <v>0</v>
      </c>
    </row>
    <row r="107" spans="1:11" ht="19.5" customHeight="1" hidden="1">
      <c r="A107" s="1"/>
      <c r="B107" s="2"/>
      <c r="C107" s="3"/>
      <c r="D107" s="3"/>
      <c r="E107" s="3"/>
      <c r="F107" s="3"/>
      <c r="G107" s="3"/>
      <c r="H107" s="3"/>
      <c r="I107" s="3"/>
      <c r="J107" s="3"/>
      <c r="K107" s="4"/>
    </row>
    <row r="108" spans="1:11" ht="19.5" customHeight="1" hidden="1">
      <c r="A108" s="566" t="s">
        <v>108</v>
      </c>
      <c r="B108" s="31"/>
      <c r="C108" s="24"/>
      <c r="D108" s="22"/>
      <c r="E108" s="23"/>
      <c r="F108" s="24"/>
      <c r="G108" s="22"/>
      <c r="H108" s="23"/>
      <c r="I108" s="24"/>
      <c r="J108" s="22"/>
      <c r="K108" s="23"/>
    </row>
    <row r="109" spans="1:11" ht="19.5" customHeight="1" hidden="1">
      <c r="A109" s="567"/>
      <c r="B109" s="35"/>
      <c r="C109" s="27"/>
      <c r="D109" s="25"/>
      <c r="E109" s="26"/>
      <c r="F109" s="27"/>
      <c r="G109" s="25"/>
      <c r="H109" s="26"/>
      <c r="I109" s="27"/>
      <c r="J109" s="25"/>
      <c r="K109" s="26"/>
    </row>
    <row r="110" spans="1:11" ht="19.5" customHeight="1" hidden="1">
      <c r="A110" s="567"/>
      <c r="B110" s="35"/>
      <c r="C110" s="27"/>
      <c r="D110" s="25"/>
      <c r="E110" s="26"/>
      <c r="F110" s="27"/>
      <c r="G110" s="25"/>
      <c r="H110" s="26"/>
      <c r="I110" s="27"/>
      <c r="J110" s="25"/>
      <c r="K110" s="26"/>
    </row>
    <row r="111" spans="1:11" ht="19.5" customHeight="1" hidden="1" thickBot="1">
      <c r="A111" s="567"/>
      <c r="B111" s="32"/>
      <c r="C111" s="27"/>
      <c r="D111" s="25"/>
      <c r="E111" s="26"/>
      <c r="F111" s="27"/>
      <c r="G111" s="25"/>
      <c r="H111" s="26"/>
      <c r="I111" s="27"/>
      <c r="J111" s="25"/>
      <c r="K111" s="26"/>
    </row>
    <row r="112" spans="1:11" ht="19.5" customHeight="1" hidden="1" thickBot="1">
      <c r="A112" s="567"/>
      <c r="B112" s="33"/>
      <c r="C112" s="28"/>
      <c r="D112" s="29"/>
      <c r="E112" s="30"/>
      <c r="F112" s="27"/>
      <c r="G112" s="25"/>
      <c r="H112" s="26"/>
      <c r="I112" s="27"/>
      <c r="J112" s="25"/>
      <c r="K112" s="26"/>
    </row>
    <row r="113" spans="1:11" ht="19.5" customHeight="1" hidden="1" thickBot="1">
      <c r="A113" s="568"/>
      <c r="B113" s="14" t="s">
        <v>88</v>
      </c>
      <c r="C113" s="36">
        <f>SUM(C108:C112)</f>
        <v>0</v>
      </c>
      <c r="D113" s="37"/>
      <c r="E113" s="41">
        <f>SUM(E108:E112)</f>
        <v>0</v>
      </c>
      <c r="F113" s="36">
        <f>SUM(F108:F112)</f>
        <v>0</v>
      </c>
      <c r="G113" s="37"/>
      <c r="H113" s="41">
        <f>SUM(H108:H112)</f>
        <v>0</v>
      </c>
      <c r="I113" s="36">
        <f>SUM(I108:I112)</f>
        <v>0</v>
      </c>
      <c r="J113" s="37"/>
      <c r="K113" s="41">
        <f>SUM(K108:K112)</f>
        <v>0</v>
      </c>
    </row>
    <row r="114" spans="1:11" ht="19.5" customHeight="1" hidden="1">
      <c r="A114" s="561" t="s">
        <v>55</v>
      </c>
      <c r="B114" s="562"/>
      <c r="C114" s="38">
        <f>C85+C92+C99+C106+C113</f>
        <v>0</v>
      </c>
      <c r="D114" s="39"/>
      <c r="E114" s="40">
        <f>E85+E92+E99+E106+E113</f>
        <v>0</v>
      </c>
      <c r="F114" s="38">
        <f>F85+F92+F99+F106+F113</f>
        <v>0</v>
      </c>
      <c r="G114" s="39"/>
      <c r="H114" s="40">
        <f>H85+H92+H99+H106+H113</f>
        <v>0</v>
      </c>
      <c r="I114" s="38">
        <f>I85+I92+I99+I106+I113</f>
        <v>0</v>
      </c>
      <c r="J114" s="39"/>
      <c r="K114" s="40">
        <f>K85+K92+K99+K106+K113</f>
        <v>0</v>
      </c>
    </row>
    <row r="115" spans="1:11" ht="19.5" customHeight="1" thickBot="1">
      <c r="A115" s="1"/>
      <c r="B115" s="2"/>
      <c r="C115" s="3"/>
      <c r="D115" s="3"/>
      <c r="E115" s="3"/>
      <c r="F115" s="3"/>
      <c r="G115" s="3"/>
      <c r="H115" s="3"/>
      <c r="I115" s="3"/>
      <c r="J115" s="3"/>
      <c r="K115" s="4"/>
    </row>
    <row r="116" spans="1:11" ht="19.5" customHeight="1" thickBot="1">
      <c r="A116" s="586" t="s">
        <v>48</v>
      </c>
      <c r="B116" s="587"/>
      <c r="C116" s="113">
        <f>C31+C61+C77+C114</f>
        <v>0</v>
      </c>
      <c r="D116" s="114"/>
      <c r="E116" s="115">
        <f>E31+E61+E77+E114</f>
        <v>0</v>
      </c>
      <c r="F116" s="113">
        <f>F31+F61+F77+F114</f>
        <v>0</v>
      </c>
      <c r="G116" s="114"/>
      <c r="H116" s="115">
        <f>H31+H61+H77+H114</f>
        <v>0</v>
      </c>
      <c r="I116" s="113">
        <f>I31+I61+I77+I114</f>
        <v>0</v>
      </c>
      <c r="J116" s="114"/>
      <c r="K116" s="115">
        <f>K31+K61+K77+K114</f>
        <v>36</v>
      </c>
    </row>
    <row r="117" spans="1:11" ht="19.5" customHeight="1" thickBot="1">
      <c r="A117" s="1"/>
      <c r="B117" s="2"/>
      <c r="C117" s="3"/>
      <c r="D117" s="3"/>
      <c r="E117" s="3"/>
      <c r="F117" s="3"/>
      <c r="G117" s="3"/>
      <c r="H117" s="3"/>
      <c r="I117" s="3"/>
      <c r="J117" s="3"/>
      <c r="K117" s="4"/>
    </row>
    <row r="118" spans="1:11" ht="19.5" customHeight="1">
      <c r="A118" s="579" t="s">
        <v>49</v>
      </c>
      <c r="B118" s="580"/>
      <c r="C118" s="580"/>
      <c r="D118" s="580"/>
      <c r="E118" s="580"/>
      <c r="F118" s="580"/>
      <c r="G118" s="580"/>
      <c r="H118" s="580"/>
      <c r="I118" s="580"/>
      <c r="J118" s="580"/>
      <c r="K118" s="581"/>
    </row>
    <row r="119" spans="1:11" ht="19.5" customHeight="1" hidden="1">
      <c r="A119" s="591" t="s">
        <v>78</v>
      </c>
      <c r="B119" s="592"/>
      <c r="C119" s="592"/>
      <c r="D119" s="592"/>
      <c r="E119" s="592"/>
      <c r="F119" s="592"/>
      <c r="G119" s="592"/>
      <c r="H119" s="592"/>
      <c r="I119" s="592"/>
      <c r="J119" s="592"/>
      <c r="K119" s="593"/>
    </row>
    <row r="120" spans="1:11" ht="19.5" customHeight="1" hidden="1">
      <c r="A120" s="573" t="s">
        <v>121</v>
      </c>
      <c r="B120" s="90"/>
      <c r="C120" s="86"/>
      <c r="D120" s="22"/>
      <c r="E120" s="23"/>
      <c r="F120" s="24"/>
      <c r="G120" s="22"/>
      <c r="H120" s="23"/>
      <c r="I120" s="24"/>
      <c r="J120" s="22"/>
      <c r="K120" s="23"/>
    </row>
    <row r="121" spans="1:11" ht="19.5" customHeight="1" hidden="1">
      <c r="A121" s="574"/>
      <c r="B121" s="91"/>
      <c r="C121" s="88"/>
      <c r="D121" s="25"/>
      <c r="E121" s="26"/>
      <c r="F121" s="27"/>
      <c r="G121" s="25"/>
      <c r="H121" s="26"/>
      <c r="I121" s="27"/>
      <c r="J121" s="25"/>
      <c r="K121" s="26"/>
    </row>
    <row r="122" spans="1:11" ht="19.5" customHeight="1" hidden="1">
      <c r="A122" s="567"/>
      <c r="B122" s="35"/>
      <c r="C122" s="27"/>
      <c r="D122" s="25"/>
      <c r="E122" s="26"/>
      <c r="F122" s="27"/>
      <c r="G122" s="25"/>
      <c r="H122" s="26"/>
      <c r="I122" s="27"/>
      <c r="J122" s="25"/>
      <c r="K122" s="26"/>
    </row>
    <row r="123" spans="1:11" ht="19.5" customHeight="1" hidden="1">
      <c r="A123" s="567"/>
      <c r="B123" s="32"/>
      <c r="C123" s="27"/>
      <c r="D123" s="25"/>
      <c r="E123" s="26"/>
      <c r="F123" s="27"/>
      <c r="G123" s="25"/>
      <c r="H123" s="26"/>
      <c r="I123" s="27"/>
      <c r="J123" s="25"/>
      <c r="K123" s="26"/>
    </row>
    <row r="124" spans="1:11" ht="19.5" customHeight="1" hidden="1">
      <c r="A124" s="567"/>
      <c r="B124" s="33"/>
      <c r="C124" s="28"/>
      <c r="D124" s="29"/>
      <c r="E124" s="30"/>
      <c r="F124" s="27"/>
      <c r="G124" s="25"/>
      <c r="H124" s="26"/>
      <c r="I124" s="27"/>
      <c r="J124" s="25"/>
      <c r="K124" s="26"/>
    </row>
    <row r="125" spans="1:11" ht="19.5" customHeight="1" hidden="1">
      <c r="A125" s="568"/>
      <c r="B125" s="14" t="s">
        <v>88</v>
      </c>
      <c r="C125" s="36">
        <f>SUM(C120:C124)</f>
        <v>0</v>
      </c>
      <c r="D125" s="37"/>
      <c r="E125" s="41">
        <f>SUM(E120:E124)</f>
        <v>0</v>
      </c>
      <c r="F125" s="36">
        <f>SUM(F120:F124)</f>
        <v>0</v>
      </c>
      <c r="G125" s="37"/>
      <c r="H125" s="41">
        <f>SUM(H120:H124)</f>
        <v>0</v>
      </c>
      <c r="I125" s="36">
        <f>SUM(I120:I124)</f>
        <v>0</v>
      </c>
      <c r="J125" s="37"/>
      <c r="K125" s="41">
        <f>SUM(K120:K124)</f>
        <v>0</v>
      </c>
    </row>
    <row r="126" spans="1:11" ht="19.5" customHeight="1" thickBot="1">
      <c r="A126" s="1"/>
      <c r="B126" s="2"/>
      <c r="C126" s="3"/>
      <c r="D126" s="3"/>
      <c r="E126" s="3"/>
      <c r="F126" s="3"/>
      <c r="G126" s="3"/>
      <c r="H126" s="3"/>
      <c r="I126" s="3"/>
      <c r="J126" s="3"/>
      <c r="K126" s="4"/>
    </row>
    <row r="127" spans="1:11" ht="28.5" customHeight="1">
      <c r="A127" s="566" t="s">
        <v>122</v>
      </c>
      <c r="B127" s="31"/>
      <c r="C127" s="24"/>
      <c r="D127" s="22"/>
      <c r="E127" s="23"/>
      <c r="F127" s="24"/>
      <c r="G127" s="22"/>
      <c r="H127" s="23"/>
      <c r="I127" s="24"/>
      <c r="J127" s="22"/>
      <c r="K127" s="23"/>
    </row>
    <row r="128" spans="1:11" ht="19.5" customHeight="1" hidden="1">
      <c r="A128" s="567"/>
      <c r="B128" s="35"/>
      <c r="C128" s="27"/>
      <c r="D128" s="25"/>
      <c r="E128" s="26"/>
      <c r="F128" s="27"/>
      <c r="G128" s="25"/>
      <c r="H128" s="26"/>
      <c r="I128" s="27"/>
      <c r="J128" s="25"/>
      <c r="K128" s="26"/>
    </row>
    <row r="129" spans="1:11" ht="19.5" customHeight="1" hidden="1">
      <c r="A129" s="567"/>
      <c r="B129" s="35"/>
      <c r="C129" s="27"/>
      <c r="D129" s="25"/>
      <c r="E129" s="26"/>
      <c r="F129" s="27"/>
      <c r="G129" s="25"/>
      <c r="H129" s="26"/>
      <c r="I129" s="27"/>
      <c r="J129" s="25"/>
      <c r="K129" s="26"/>
    </row>
    <row r="130" spans="1:11" ht="19.5" customHeight="1" hidden="1">
      <c r="A130" s="567"/>
      <c r="B130" s="32"/>
      <c r="C130" s="27"/>
      <c r="D130" s="25"/>
      <c r="E130" s="26"/>
      <c r="F130" s="27"/>
      <c r="G130" s="25"/>
      <c r="H130" s="26"/>
      <c r="I130" s="27"/>
      <c r="J130" s="25"/>
      <c r="K130" s="26"/>
    </row>
    <row r="131" spans="1:11" ht="19.5" customHeight="1" thickBot="1">
      <c r="A131" s="567"/>
      <c r="B131" s="33"/>
      <c r="C131" s="28"/>
      <c r="D131" s="29"/>
      <c r="E131" s="30"/>
      <c r="F131" s="27"/>
      <c r="G131" s="25"/>
      <c r="H131" s="26"/>
      <c r="I131" s="27"/>
      <c r="J131" s="25"/>
      <c r="K131" s="26"/>
    </row>
    <row r="132" spans="1:11" ht="19.5" customHeight="1" thickBot="1">
      <c r="A132" s="568"/>
      <c r="B132" s="14" t="s">
        <v>88</v>
      </c>
      <c r="C132" s="36">
        <f>SUM(C127:C131)</f>
        <v>0</v>
      </c>
      <c r="D132" s="37"/>
      <c r="E132" s="41">
        <f>SUM(E127:E131)</f>
        <v>0</v>
      </c>
      <c r="F132" s="36">
        <f>SUM(F127:F131)</f>
        <v>0</v>
      </c>
      <c r="G132" s="37"/>
      <c r="H132" s="41">
        <f>SUM(H127:H131)</f>
        <v>0</v>
      </c>
      <c r="I132" s="36">
        <f>SUM(I127:I131)</f>
        <v>0</v>
      </c>
      <c r="J132" s="37"/>
      <c r="K132" s="41">
        <f>SUM(K127:K131)</f>
        <v>0</v>
      </c>
    </row>
    <row r="133" spans="1:11" ht="19.5" customHeight="1" thickBot="1">
      <c r="A133" s="1"/>
      <c r="B133" s="2"/>
      <c r="C133" s="3"/>
      <c r="D133" s="3"/>
      <c r="E133" s="3"/>
      <c r="F133" s="3"/>
      <c r="G133" s="3"/>
      <c r="H133" s="3"/>
      <c r="I133" s="3"/>
      <c r="J133" s="3"/>
      <c r="K133" s="4"/>
    </row>
    <row r="134" spans="1:11" ht="19.5" customHeight="1" hidden="1">
      <c r="A134" s="566" t="s">
        <v>123</v>
      </c>
      <c r="B134" s="31"/>
      <c r="C134" s="24"/>
      <c r="D134" s="22"/>
      <c r="E134" s="23"/>
      <c r="F134" s="24"/>
      <c r="G134" s="22"/>
      <c r="H134" s="23"/>
      <c r="I134" s="24"/>
      <c r="J134" s="22"/>
      <c r="K134" s="23"/>
    </row>
    <row r="135" spans="1:11" ht="19.5" customHeight="1" hidden="1">
      <c r="A135" s="567"/>
      <c r="B135" s="35"/>
      <c r="C135" s="27"/>
      <c r="D135" s="25"/>
      <c r="E135" s="26"/>
      <c r="F135" s="27"/>
      <c r="G135" s="25"/>
      <c r="H135" s="26"/>
      <c r="I135" s="27"/>
      <c r="J135" s="25"/>
      <c r="K135" s="26"/>
    </row>
    <row r="136" spans="1:11" ht="19.5" customHeight="1" hidden="1">
      <c r="A136" s="567"/>
      <c r="B136" s="32"/>
      <c r="C136" s="27"/>
      <c r="D136" s="25"/>
      <c r="E136" s="26"/>
      <c r="F136" s="27"/>
      <c r="G136" s="25"/>
      <c r="H136" s="26"/>
      <c r="I136" s="27"/>
      <c r="J136" s="25"/>
      <c r="K136" s="26"/>
    </row>
    <row r="137" spans="1:11" ht="19.5" customHeight="1" hidden="1">
      <c r="A137" s="567"/>
      <c r="B137" s="32"/>
      <c r="C137" s="27"/>
      <c r="D137" s="25"/>
      <c r="E137" s="26"/>
      <c r="F137" s="27"/>
      <c r="G137" s="25"/>
      <c r="H137" s="26"/>
      <c r="I137" s="27"/>
      <c r="J137" s="25"/>
      <c r="K137" s="26"/>
    </row>
    <row r="138" spans="1:11" ht="19.5" customHeight="1" hidden="1">
      <c r="A138" s="567"/>
      <c r="B138" s="33"/>
      <c r="C138" s="28"/>
      <c r="D138" s="29"/>
      <c r="E138" s="30"/>
      <c r="F138" s="27"/>
      <c r="G138" s="25"/>
      <c r="H138" s="26"/>
      <c r="I138" s="27"/>
      <c r="J138" s="25"/>
      <c r="K138" s="26"/>
    </row>
    <row r="139" spans="1:11" ht="19.5" customHeight="1" hidden="1">
      <c r="A139" s="568"/>
      <c r="B139" s="14" t="s">
        <v>88</v>
      </c>
      <c r="C139" s="36">
        <f>SUM(C134:C138)</f>
        <v>0</v>
      </c>
      <c r="D139" s="37"/>
      <c r="E139" s="41">
        <f>SUM(E134:E138)</f>
        <v>0</v>
      </c>
      <c r="F139" s="36">
        <f>SUM(F134:F138)</f>
        <v>0</v>
      </c>
      <c r="G139" s="37"/>
      <c r="H139" s="41">
        <f>SUM(H134:H138)</f>
        <v>0</v>
      </c>
      <c r="I139" s="36">
        <f>SUM(I134:I138)</f>
        <v>0</v>
      </c>
      <c r="J139" s="37"/>
      <c r="K139" s="41">
        <f>SUM(K134:K138)</f>
        <v>0</v>
      </c>
    </row>
    <row r="140" spans="1:11" ht="19.5" customHeight="1" hidden="1">
      <c r="A140" s="1"/>
      <c r="B140" s="2"/>
      <c r="C140" s="3"/>
      <c r="D140" s="3"/>
      <c r="E140" s="3"/>
      <c r="F140" s="3"/>
      <c r="G140" s="3"/>
      <c r="H140" s="3"/>
      <c r="I140" s="3"/>
      <c r="J140" s="3"/>
      <c r="K140" s="4"/>
    </row>
    <row r="141" spans="1:11" ht="19.5" customHeight="1" hidden="1">
      <c r="A141" s="573" t="s">
        <v>124</v>
      </c>
      <c r="B141" s="90"/>
      <c r="C141" s="86"/>
      <c r="D141" s="22"/>
      <c r="E141" s="23"/>
      <c r="F141" s="24"/>
      <c r="G141" s="22"/>
      <c r="H141" s="23"/>
      <c r="I141" s="24"/>
      <c r="J141" s="22"/>
      <c r="K141" s="23"/>
    </row>
    <row r="142" spans="1:11" ht="19.5" customHeight="1" hidden="1">
      <c r="A142" s="574"/>
      <c r="B142" s="91"/>
      <c r="C142" s="88"/>
      <c r="D142" s="25"/>
      <c r="E142" s="26"/>
      <c r="F142" s="27"/>
      <c r="G142" s="25"/>
      <c r="H142" s="26"/>
      <c r="I142" s="27"/>
      <c r="J142" s="25"/>
      <c r="K142" s="26"/>
    </row>
    <row r="143" spans="1:11" ht="19.5" customHeight="1" hidden="1">
      <c r="A143" s="567"/>
      <c r="B143" s="32"/>
      <c r="C143" s="27"/>
      <c r="D143" s="25"/>
      <c r="E143" s="26"/>
      <c r="F143" s="27"/>
      <c r="G143" s="25"/>
      <c r="H143" s="26"/>
      <c r="I143" s="27"/>
      <c r="J143" s="25"/>
      <c r="K143" s="26"/>
    </row>
    <row r="144" spans="1:11" ht="19.5" customHeight="1" hidden="1">
      <c r="A144" s="567"/>
      <c r="B144" s="32"/>
      <c r="C144" s="27"/>
      <c r="D144" s="25"/>
      <c r="E144" s="26"/>
      <c r="F144" s="27"/>
      <c r="G144" s="25"/>
      <c r="H144" s="26"/>
      <c r="I144" s="27"/>
      <c r="J144" s="25"/>
      <c r="K144" s="26"/>
    </row>
    <row r="145" spans="1:11" ht="19.5" customHeight="1" hidden="1">
      <c r="A145" s="567"/>
      <c r="B145" s="33"/>
      <c r="C145" s="28"/>
      <c r="D145" s="29"/>
      <c r="E145" s="30"/>
      <c r="F145" s="27"/>
      <c r="G145" s="25"/>
      <c r="H145" s="26"/>
      <c r="I145" s="27"/>
      <c r="J145" s="25"/>
      <c r="K145" s="26"/>
    </row>
    <row r="146" spans="1:11" ht="19.5" customHeight="1" hidden="1">
      <c r="A146" s="568"/>
      <c r="B146" s="14" t="s">
        <v>88</v>
      </c>
      <c r="C146" s="36">
        <f>SUM(C141:C145)</f>
        <v>0</v>
      </c>
      <c r="D146" s="37"/>
      <c r="E146" s="41">
        <f>SUM(E141:E145)</f>
        <v>0</v>
      </c>
      <c r="F146" s="36">
        <f>SUM(F141:F145)</f>
        <v>0</v>
      </c>
      <c r="G146" s="37"/>
      <c r="H146" s="41">
        <f>SUM(H141:H145)</f>
        <v>0</v>
      </c>
      <c r="I146" s="36">
        <f>SUM(I141:I145)</f>
        <v>0</v>
      </c>
      <c r="J146" s="37"/>
      <c r="K146" s="41">
        <f>SUM(K141:K145)</f>
        <v>0</v>
      </c>
    </row>
    <row r="147" spans="1:11" ht="19.5" customHeight="1" thickBot="1">
      <c r="A147" s="561" t="s">
        <v>4</v>
      </c>
      <c r="B147" s="562"/>
      <c r="C147" s="38">
        <f>C125+C132+C139+C146</f>
        <v>0</v>
      </c>
      <c r="D147" s="39"/>
      <c r="E147" s="40">
        <f>E125+E132+E139+E146</f>
        <v>0</v>
      </c>
      <c r="F147" s="38">
        <f>F125+F132+F139+F146</f>
        <v>0</v>
      </c>
      <c r="G147" s="39"/>
      <c r="H147" s="40">
        <f>H125+H132+H139+H146</f>
        <v>0</v>
      </c>
      <c r="I147" s="38">
        <f>I125+I132+I139+I146</f>
        <v>0</v>
      </c>
      <c r="J147" s="39"/>
      <c r="K147" s="40">
        <f>K125+K132+K139+K146</f>
        <v>0</v>
      </c>
    </row>
    <row r="148" spans="1:11" ht="19.5" customHeight="1" thickBot="1">
      <c r="A148" s="59"/>
      <c r="B148" s="57"/>
      <c r="C148" s="51"/>
      <c r="D148" s="51"/>
      <c r="E148" s="51"/>
      <c r="F148" s="51"/>
      <c r="G148" s="51"/>
      <c r="H148" s="51"/>
      <c r="I148" s="51"/>
      <c r="J148" s="51"/>
      <c r="K148" s="60"/>
    </row>
    <row r="149" spans="1:11" ht="19.5" customHeight="1" thickBot="1">
      <c r="A149" s="563" t="s">
        <v>1</v>
      </c>
      <c r="B149" s="564"/>
      <c r="C149" s="564"/>
      <c r="D149" s="564"/>
      <c r="E149" s="564"/>
      <c r="F149" s="564"/>
      <c r="G149" s="564"/>
      <c r="H149" s="564"/>
      <c r="I149" s="564"/>
      <c r="J149" s="564"/>
      <c r="K149" s="565"/>
    </row>
    <row r="150" spans="1:11" ht="19.5" customHeight="1">
      <c r="A150" s="566" t="s">
        <v>109</v>
      </c>
      <c r="B150" s="31"/>
      <c r="C150" s="24"/>
      <c r="D150" s="22"/>
      <c r="E150" s="23"/>
      <c r="F150" s="24"/>
      <c r="G150" s="22"/>
      <c r="H150" s="23"/>
      <c r="I150" s="24"/>
      <c r="J150" s="22"/>
      <c r="K150" s="24"/>
    </row>
    <row r="151" spans="1:11" ht="12.75" hidden="1">
      <c r="A151" s="567"/>
      <c r="B151" s="35"/>
      <c r="C151" s="27"/>
      <c r="D151" s="25"/>
      <c r="E151" s="26"/>
      <c r="F151" s="27"/>
      <c r="G151" s="25"/>
      <c r="H151" s="26"/>
      <c r="I151" s="27"/>
      <c r="J151" s="25"/>
      <c r="K151" s="26"/>
    </row>
    <row r="152" spans="1:11" ht="12.75" hidden="1">
      <c r="A152" s="567"/>
      <c r="B152" s="32"/>
      <c r="C152" s="27"/>
      <c r="D152" s="25"/>
      <c r="E152" s="26"/>
      <c r="F152" s="27"/>
      <c r="G152" s="25"/>
      <c r="H152" s="26"/>
      <c r="I152" s="27"/>
      <c r="J152" s="25"/>
      <c r="K152" s="26"/>
    </row>
    <row r="153" spans="1:11" ht="12.75" hidden="1">
      <c r="A153" s="567"/>
      <c r="B153" s="32"/>
      <c r="C153" s="27"/>
      <c r="D153" s="25"/>
      <c r="E153" s="26"/>
      <c r="F153" s="27"/>
      <c r="G153" s="25"/>
      <c r="H153" s="26"/>
      <c r="I153" s="27"/>
      <c r="J153" s="25"/>
      <c r="K153" s="26"/>
    </row>
    <row r="154" spans="1:11" ht="13.5" thickBot="1">
      <c r="A154" s="567"/>
      <c r="B154" s="33"/>
      <c r="C154" s="28"/>
      <c r="D154" s="29"/>
      <c r="E154" s="30"/>
      <c r="F154" s="27"/>
      <c r="G154" s="25"/>
      <c r="H154" s="26"/>
      <c r="I154" s="27"/>
      <c r="J154" s="25"/>
      <c r="K154" s="26"/>
    </row>
    <row r="155" spans="1:11" ht="19.5" customHeight="1" thickBot="1">
      <c r="A155" s="568"/>
      <c r="B155" s="14" t="s">
        <v>88</v>
      </c>
      <c r="C155" s="36">
        <f>SUM(C150:C154)</f>
        <v>0</v>
      </c>
      <c r="D155" s="37"/>
      <c r="E155" s="41">
        <f>SUM(E150:E154)</f>
        <v>0</v>
      </c>
      <c r="F155" s="36">
        <f>SUM(F150:F154)</f>
        <v>0</v>
      </c>
      <c r="G155" s="37"/>
      <c r="H155" s="41">
        <f>SUM(H150:H154)</f>
        <v>0</v>
      </c>
      <c r="I155" s="36">
        <f>SUM(I150:I154)</f>
        <v>0</v>
      </c>
      <c r="J155" s="37"/>
      <c r="K155" s="41">
        <f>SUM(K150:K154)</f>
        <v>0</v>
      </c>
    </row>
    <row r="156" spans="1:11" ht="19.5" customHeight="1" thickBot="1">
      <c r="A156" s="561" t="s">
        <v>2</v>
      </c>
      <c r="B156" s="562"/>
      <c r="C156" s="38">
        <f>C155</f>
        <v>0</v>
      </c>
      <c r="D156" s="39"/>
      <c r="E156" s="40">
        <f>E155</f>
        <v>0</v>
      </c>
      <c r="F156" s="38">
        <f>F155</f>
        <v>0</v>
      </c>
      <c r="G156" s="39"/>
      <c r="H156" s="40">
        <f>H155</f>
        <v>0</v>
      </c>
      <c r="I156" s="38">
        <f>I155</f>
        <v>0</v>
      </c>
      <c r="J156" s="39"/>
      <c r="K156" s="40">
        <f>K155</f>
        <v>0</v>
      </c>
    </row>
    <row r="157" spans="1:11" ht="19.5" customHeight="1" thickBot="1">
      <c r="A157" s="1"/>
      <c r="B157" s="2"/>
      <c r="C157" s="3"/>
      <c r="D157" s="3"/>
      <c r="E157" s="3"/>
      <c r="F157" s="3"/>
      <c r="G157" s="3"/>
      <c r="H157" s="3"/>
      <c r="I157" s="3"/>
      <c r="J157" s="3"/>
      <c r="K157" s="4"/>
    </row>
    <row r="158" spans="1:11" ht="19.5" customHeight="1" thickBot="1">
      <c r="A158" s="563" t="s">
        <v>3</v>
      </c>
      <c r="B158" s="564"/>
      <c r="C158" s="564"/>
      <c r="D158" s="564"/>
      <c r="E158" s="564"/>
      <c r="F158" s="564"/>
      <c r="G158" s="564"/>
      <c r="H158" s="564"/>
      <c r="I158" s="564"/>
      <c r="J158" s="564"/>
      <c r="K158" s="565"/>
    </row>
    <row r="159" spans="1:11" ht="19.5" customHeight="1" thickBot="1">
      <c r="A159" s="566" t="s">
        <v>110</v>
      </c>
      <c r="B159" s="31"/>
      <c r="C159" s="24"/>
      <c r="D159" s="22"/>
      <c r="E159" s="23"/>
      <c r="F159" s="24"/>
      <c r="G159" s="22"/>
      <c r="H159" s="23"/>
      <c r="I159" s="24"/>
      <c r="J159" s="22"/>
      <c r="K159" s="24"/>
    </row>
    <row r="160" spans="1:11" ht="13.5" hidden="1" thickBot="1">
      <c r="A160" s="567"/>
      <c r="B160" s="35"/>
      <c r="C160" s="27"/>
      <c r="D160" s="25"/>
      <c r="E160" s="26"/>
      <c r="F160" s="27"/>
      <c r="G160" s="25"/>
      <c r="H160" s="26"/>
      <c r="I160" s="27"/>
      <c r="J160" s="25"/>
      <c r="K160" s="26"/>
    </row>
    <row r="161" spans="1:11" ht="13.5" hidden="1" thickBot="1">
      <c r="A161" s="567"/>
      <c r="B161" s="32"/>
      <c r="C161" s="27"/>
      <c r="D161" s="25"/>
      <c r="E161" s="26"/>
      <c r="F161" s="27"/>
      <c r="G161" s="25"/>
      <c r="H161" s="26"/>
      <c r="I161" s="27"/>
      <c r="J161" s="25"/>
      <c r="K161" s="26"/>
    </row>
    <row r="162" spans="1:11" ht="13.5" hidden="1" thickBot="1">
      <c r="A162" s="567"/>
      <c r="B162" s="32"/>
      <c r="C162" s="27"/>
      <c r="D162" s="25"/>
      <c r="E162" s="26"/>
      <c r="F162" s="27"/>
      <c r="G162" s="25"/>
      <c r="H162" s="26"/>
      <c r="I162" s="27"/>
      <c r="J162" s="25"/>
      <c r="K162" s="26"/>
    </row>
    <row r="163" spans="1:11" ht="13.5" hidden="1" thickBot="1">
      <c r="A163" s="567"/>
      <c r="B163" s="33"/>
      <c r="C163" s="28"/>
      <c r="D163" s="29"/>
      <c r="E163" s="30"/>
      <c r="F163" s="27"/>
      <c r="G163" s="25"/>
      <c r="H163" s="26"/>
      <c r="I163" s="27"/>
      <c r="J163" s="25"/>
      <c r="K163" s="26"/>
    </row>
    <row r="164" spans="1:11" ht="35.25" customHeight="1" thickBot="1">
      <c r="A164" s="568"/>
      <c r="B164" s="14" t="s">
        <v>88</v>
      </c>
      <c r="C164" s="36"/>
      <c r="D164" s="37"/>
      <c r="E164" s="41">
        <f>SUM(E159:E163)</f>
        <v>0</v>
      </c>
      <c r="F164" s="36"/>
      <c r="G164" s="37"/>
      <c r="H164" s="41">
        <f>SUM(H159:H163)</f>
        <v>0</v>
      </c>
      <c r="I164" s="41"/>
      <c r="J164" s="41"/>
      <c r="K164" s="41">
        <f>SUM(K159:K163)</f>
        <v>0</v>
      </c>
    </row>
    <row r="165" spans="1:11" ht="19.5" customHeight="1" thickBot="1">
      <c r="A165" s="561" t="s">
        <v>5</v>
      </c>
      <c r="B165" s="562"/>
      <c r="C165" s="38">
        <f>C164</f>
        <v>0</v>
      </c>
      <c r="D165" s="39"/>
      <c r="E165" s="40">
        <f>E164</f>
        <v>0</v>
      </c>
      <c r="F165" s="38">
        <f>F164</f>
        <v>0</v>
      </c>
      <c r="G165" s="39"/>
      <c r="H165" s="40">
        <f>H164</f>
        <v>0</v>
      </c>
      <c r="I165" s="38">
        <f>I164</f>
        <v>0</v>
      </c>
      <c r="J165" s="39"/>
      <c r="K165" s="40">
        <f>K164</f>
        <v>0</v>
      </c>
    </row>
    <row r="166" spans="1:11" ht="19.5" customHeight="1" thickBot="1">
      <c r="A166" s="1"/>
      <c r="B166" s="2"/>
      <c r="C166" s="3"/>
      <c r="D166" s="3"/>
      <c r="E166" s="3"/>
      <c r="F166" s="3"/>
      <c r="G166" s="3"/>
      <c r="H166" s="3"/>
      <c r="I166" s="3"/>
      <c r="J166" s="3"/>
      <c r="K166" s="4"/>
    </row>
    <row r="167" spans="1:11" ht="19.5" customHeight="1" thickBot="1">
      <c r="A167" s="563" t="s">
        <v>6</v>
      </c>
      <c r="B167" s="564"/>
      <c r="C167" s="564"/>
      <c r="D167" s="564"/>
      <c r="E167" s="564"/>
      <c r="F167" s="564"/>
      <c r="G167" s="564"/>
      <c r="H167" s="564"/>
      <c r="I167" s="564"/>
      <c r="J167" s="564"/>
      <c r="K167" s="565"/>
    </row>
    <row r="168" spans="1:11" ht="19.5" customHeight="1" thickBot="1">
      <c r="A168" s="566" t="s">
        <v>111</v>
      </c>
      <c r="B168" s="31"/>
      <c r="C168" s="92"/>
      <c r="D168" s="22"/>
      <c r="E168" s="23"/>
      <c r="F168" s="92"/>
      <c r="G168" s="92"/>
      <c r="H168" s="23"/>
      <c r="I168" s="92"/>
      <c r="J168" s="92"/>
      <c r="K168" s="23">
        <v>0</v>
      </c>
    </row>
    <row r="169" spans="1:11" ht="19.5" customHeight="1" hidden="1" thickBot="1">
      <c r="A169" s="567"/>
      <c r="B169" s="35"/>
      <c r="C169" s="27"/>
      <c r="D169" s="25"/>
      <c r="E169" s="26"/>
      <c r="F169" s="27"/>
      <c r="G169" s="25"/>
      <c r="H169" s="26"/>
      <c r="I169" s="27"/>
      <c r="J169" s="25"/>
      <c r="K169" s="26"/>
    </row>
    <row r="170" spans="1:11" ht="19.5" customHeight="1" hidden="1">
      <c r="A170" s="567"/>
      <c r="B170" s="32"/>
      <c r="C170" s="27"/>
      <c r="D170" s="25"/>
      <c r="E170" s="26"/>
      <c r="F170" s="27"/>
      <c r="G170" s="25"/>
      <c r="H170" s="26"/>
      <c r="I170" s="27"/>
      <c r="J170" s="25"/>
      <c r="K170" s="26"/>
    </row>
    <row r="171" spans="1:11" ht="19.5" customHeight="1" hidden="1">
      <c r="A171" s="567"/>
      <c r="B171" s="32"/>
      <c r="C171" s="27"/>
      <c r="D171" s="25"/>
      <c r="E171" s="26"/>
      <c r="F171" s="27"/>
      <c r="G171" s="25"/>
      <c r="H171" s="26"/>
      <c r="I171" s="27"/>
      <c r="J171" s="25"/>
      <c r="K171" s="26"/>
    </row>
    <row r="172" spans="1:11" ht="19.5" customHeight="1" hidden="1">
      <c r="A172" s="567"/>
      <c r="B172" s="33"/>
      <c r="C172" s="28"/>
      <c r="D172" s="29"/>
      <c r="E172" s="30"/>
      <c r="F172" s="27"/>
      <c r="G172" s="25"/>
      <c r="H172" s="26"/>
      <c r="I172" s="27"/>
      <c r="J172" s="25"/>
      <c r="K172" s="26"/>
    </row>
    <row r="173" spans="1:11" ht="19.5" customHeight="1" thickBot="1">
      <c r="A173" s="568"/>
      <c r="B173" s="14" t="s">
        <v>88</v>
      </c>
      <c r="C173" s="36">
        <f>SUM(C168:C172)</f>
        <v>0</v>
      </c>
      <c r="D173" s="37"/>
      <c r="E173" s="41">
        <f>SUM(E168:E172)</f>
        <v>0</v>
      </c>
      <c r="F173" s="36">
        <f>SUM(F168:F172)</f>
        <v>0</v>
      </c>
      <c r="G173" s="37"/>
      <c r="H173" s="41">
        <f>SUM(H168:H172)</f>
        <v>0</v>
      </c>
      <c r="I173" s="36">
        <f>SUM(I168:I172)</f>
        <v>0</v>
      </c>
      <c r="J173" s="37"/>
      <c r="K173" s="41">
        <f>SUM(K168:K172)</f>
        <v>0</v>
      </c>
    </row>
    <row r="174" spans="1:11" ht="19.5" customHeight="1" thickBot="1">
      <c r="A174" s="561" t="s">
        <v>7</v>
      </c>
      <c r="B174" s="562"/>
      <c r="C174" s="38">
        <f>C173</f>
        <v>0</v>
      </c>
      <c r="D174" s="39"/>
      <c r="E174" s="40">
        <f>E173</f>
        <v>0</v>
      </c>
      <c r="F174" s="38">
        <f>F173</f>
        <v>0</v>
      </c>
      <c r="G174" s="39"/>
      <c r="H174" s="40">
        <f>H173</f>
        <v>0</v>
      </c>
      <c r="I174" s="38">
        <f>I173</f>
        <v>0</v>
      </c>
      <c r="J174" s="39"/>
      <c r="K174" s="40">
        <f>K173</f>
        <v>0</v>
      </c>
    </row>
    <row r="175" spans="1:11" ht="19.5" customHeight="1">
      <c r="A175" s="1"/>
      <c r="B175" s="2"/>
      <c r="C175" s="3"/>
      <c r="D175" s="3"/>
      <c r="E175" s="3"/>
      <c r="F175" s="3"/>
      <c r="G175" s="3"/>
      <c r="H175" s="3"/>
      <c r="I175" s="3"/>
      <c r="J175" s="3"/>
      <c r="K175" s="4"/>
    </row>
    <row r="176" spans="1:11" ht="19.5" customHeight="1" hidden="1">
      <c r="A176" s="563" t="s">
        <v>8</v>
      </c>
      <c r="B176" s="564"/>
      <c r="C176" s="564"/>
      <c r="D176" s="564"/>
      <c r="E176" s="564"/>
      <c r="F176" s="564"/>
      <c r="G176" s="564"/>
      <c r="H176" s="564"/>
      <c r="I176" s="564"/>
      <c r="J176" s="564"/>
      <c r="K176" s="565"/>
    </row>
    <row r="177" spans="1:11" ht="19.5" customHeight="1" hidden="1">
      <c r="A177" s="566" t="s">
        <v>112</v>
      </c>
      <c r="B177" s="31"/>
      <c r="C177" s="24"/>
      <c r="D177" s="22"/>
      <c r="E177" s="23"/>
      <c r="F177" s="24"/>
      <c r="G177" s="22"/>
      <c r="H177" s="23"/>
      <c r="I177" s="24"/>
      <c r="J177" s="22"/>
      <c r="K177" s="23"/>
    </row>
    <row r="178" spans="1:11" ht="19.5" customHeight="1" hidden="1">
      <c r="A178" s="567"/>
      <c r="B178" s="35"/>
      <c r="C178" s="27"/>
      <c r="D178" s="25"/>
      <c r="E178" s="26"/>
      <c r="F178" s="27"/>
      <c r="G178" s="25"/>
      <c r="H178" s="26"/>
      <c r="I178" s="27"/>
      <c r="J178" s="25"/>
      <c r="K178" s="26"/>
    </row>
    <row r="179" spans="1:11" ht="19.5" customHeight="1" hidden="1">
      <c r="A179" s="567"/>
      <c r="B179" s="32"/>
      <c r="C179" s="27"/>
      <c r="D179" s="25"/>
      <c r="E179" s="26"/>
      <c r="F179" s="27"/>
      <c r="G179" s="25"/>
      <c r="H179" s="26"/>
      <c r="I179" s="27"/>
      <c r="J179" s="25"/>
      <c r="K179" s="26"/>
    </row>
    <row r="180" spans="1:11" ht="19.5" customHeight="1" hidden="1">
      <c r="A180" s="567"/>
      <c r="B180" s="32"/>
      <c r="C180" s="27"/>
      <c r="D180" s="25"/>
      <c r="E180" s="26"/>
      <c r="F180" s="27"/>
      <c r="G180" s="25"/>
      <c r="H180" s="26"/>
      <c r="I180" s="27"/>
      <c r="J180" s="25"/>
      <c r="K180" s="26"/>
    </row>
    <row r="181" spans="1:11" ht="19.5" customHeight="1" hidden="1">
      <c r="A181" s="567"/>
      <c r="B181" s="33"/>
      <c r="C181" s="28"/>
      <c r="D181" s="29"/>
      <c r="E181" s="30"/>
      <c r="F181" s="27"/>
      <c r="G181" s="25"/>
      <c r="H181" s="26"/>
      <c r="I181" s="27"/>
      <c r="J181" s="25"/>
      <c r="K181" s="26"/>
    </row>
    <row r="182" spans="1:11" ht="19.5" customHeight="1" hidden="1">
      <c r="A182" s="568"/>
      <c r="B182" s="14" t="s">
        <v>88</v>
      </c>
      <c r="C182" s="36">
        <f>SUM(C177:C181)</f>
        <v>0</v>
      </c>
      <c r="D182" s="37"/>
      <c r="E182" s="41">
        <f>SUM(E177:E181)</f>
        <v>0</v>
      </c>
      <c r="F182" s="36">
        <f>SUM(F177:F181)</f>
        <v>0</v>
      </c>
      <c r="G182" s="37"/>
      <c r="H182" s="41">
        <f>SUM(H177:H181)</f>
        <v>0</v>
      </c>
      <c r="I182" s="36">
        <f>SUM(I177:I181)</f>
        <v>0</v>
      </c>
      <c r="J182" s="37"/>
      <c r="K182" s="41">
        <f>SUM(K177:K181)</f>
        <v>0</v>
      </c>
    </row>
    <row r="183" spans="1:11" ht="19.5" customHeight="1" hidden="1" thickBot="1">
      <c r="A183" s="561" t="s">
        <v>9</v>
      </c>
      <c r="B183" s="562"/>
      <c r="C183" s="38">
        <f>C182</f>
        <v>0</v>
      </c>
      <c r="D183" s="39"/>
      <c r="E183" s="40">
        <f>E182</f>
        <v>0</v>
      </c>
      <c r="F183" s="38">
        <f>F182</f>
        <v>0</v>
      </c>
      <c r="G183" s="39"/>
      <c r="H183" s="40">
        <f>H182</f>
        <v>0</v>
      </c>
      <c r="I183" s="38">
        <f>I182</f>
        <v>0</v>
      </c>
      <c r="J183" s="39"/>
      <c r="K183" s="40">
        <f>K182</f>
        <v>0</v>
      </c>
    </row>
    <row r="184" spans="1:11" ht="19.5" customHeight="1" thickBot="1">
      <c r="A184" s="1"/>
      <c r="B184" s="2"/>
      <c r="C184" s="3"/>
      <c r="D184" s="3"/>
      <c r="E184" s="3"/>
      <c r="F184" s="3"/>
      <c r="G184" s="3"/>
      <c r="H184" s="3"/>
      <c r="I184" s="3"/>
      <c r="J184" s="3"/>
      <c r="K184" s="4"/>
    </row>
    <row r="185" spans="1:11" ht="19.5" customHeight="1" thickBot="1">
      <c r="A185" s="586" t="s">
        <v>50</v>
      </c>
      <c r="B185" s="587"/>
      <c r="C185" s="113">
        <f>C147+C156+C165+C174+C183</f>
        <v>0</v>
      </c>
      <c r="D185" s="114"/>
      <c r="E185" s="115">
        <f>E147+E156+E165+E174+E183</f>
        <v>0</v>
      </c>
      <c r="F185" s="113">
        <f>F147+F156+F165+F174+F183</f>
        <v>0</v>
      </c>
      <c r="G185" s="114"/>
      <c r="H185" s="115">
        <f>H147+H156+H165+H174+H183</f>
        <v>0</v>
      </c>
      <c r="I185" s="113">
        <f>I147+I156+I165+I174+I183</f>
        <v>0</v>
      </c>
      <c r="J185" s="114"/>
      <c r="K185" s="115">
        <f>K147+K156+K165+K174+K183</f>
        <v>0</v>
      </c>
    </row>
    <row r="186" spans="1:11" ht="19.5" customHeight="1" thickBot="1">
      <c r="A186" s="1"/>
      <c r="B186" s="2"/>
      <c r="C186" s="3"/>
      <c r="D186" s="3"/>
      <c r="E186" s="3"/>
      <c r="F186" s="3"/>
      <c r="G186" s="3"/>
      <c r="H186" s="3"/>
      <c r="I186" s="3"/>
      <c r="J186" s="3"/>
      <c r="K186" s="4"/>
    </row>
    <row r="187" spans="1:11" ht="19.5" customHeight="1" thickBot="1">
      <c r="A187" s="576" t="s">
        <v>53</v>
      </c>
      <c r="B187" s="577"/>
      <c r="C187" s="577"/>
      <c r="D187" s="577"/>
      <c r="E187" s="577"/>
      <c r="F187" s="577"/>
      <c r="G187" s="577"/>
      <c r="H187" s="577"/>
      <c r="I187" s="577"/>
      <c r="J187" s="577"/>
      <c r="K187" s="578"/>
    </row>
    <row r="188" spans="1:11" ht="19.5" customHeight="1" thickBot="1">
      <c r="A188" s="566" t="s">
        <v>113</v>
      </c>
      <c r="B188" s="31"/>
      <c r="C188" s="92"/>
      <c r="D188" s="22"/>
      <c r="E188" s="23"/>
      <c r="F188" s="92"/>
      <c r="G188" s="22"/>
      <c r="H188" s="23"/>
      <c r="I188" s="92"/>
      <c r="J188" s="22"/>
      <c r="K188" s="23"/>
    </row>
    <row r="189" spans="1:11" ht="19.5" customHeight="1" hidden="1">
      <c r="A189" s="567"/>
      <c r="B189" s="35"/>
      <c r="C189" s="27"/>
      <c r="D189" s="25"/>
      <c r="E189" s="26"/>
      <c r="F189" s="27"/>
      <c r="G189" s="25"/>
      <c r="H189" s="26"/>
      <c r="I189" s="27"/>
      <c r="J189" s="25"/>
      <c r="K189" s="26"/>
    </row>
    <row r="190" spans="1:11" ht="19.5" customHeight="1" hidden="1">
      <c r="A190" s="567"/>
      <c r="B190" s="35"/>
      <c r="C190" s="27"/>
      <c r="D190" s="25"/>
      <c r="E190" s="26"/>
      <c r="F190" s="27"/>
      <c r="G190" s="25"/>
      <c r="H190" s="26"/>
      <c r="I190" s="27"/>
      <c r="J190" s="25"/>
      <c r="K190" s="26"/>
    </row>
    <row r="191" spans="1:11" ht="19.5" customHeight="1" hidden="1" thickBot="1">
      <c r="A191" s="567"/>
      <c r="B191" s="32"/>
      <c r="C191" s="27"/>
      <c r="D191" s="25"/>
      <c r="E191" s="26"/>
      <c r="F191" s="27"/>
      <c r="G191" s="25"/>
      <c r="H191" s="26"/>
      <c r="I191" s="27"/>
      <c r="J191" s="25"/>
      <c r="K191" s="26"/>
    </row>
    <row r="192" spans="1:11" ht="19.5" customHeight="1" hidden="1" thickBot="1">
      <c r="A192" s="567"/>
      <c r="B192" s="33"/>
      <c r="C192" s="28"/>
      <c r="D192" s="29"/>
      <c r="E192" s="30"/>
      <c r="F192" s="27"/>
      <c r="G192" s="25"/>
      <c r="H192" s="26"/>
      <c r="I192" s="27"/>
      <c r="J192" s="25"/>
      <c r="K192" s="26"/>
    </row>
    <row r="193" spans="1:11" ht="19.5" customHeight="1" thickBot="1">
      <c r="A193" s="568"/>
      <c r="B193" s="14" t="s">
        <v>88</v>
      </c>
      <c r="C193" s="36">
        <f>SUM(C188:C192)</f>
        <v>0</v>
      </c>
      <c r="D193" s="37"/>
      <c r="E193" s="41">
        <f>SUM(E188:E192)</f>
        <v>0</v>
      </c>
      <c r="F193" s="36">
        <f>SUM(F188:F192)</f>
        <v>0</v>
      </c>
      <c r="G193" s="37"/>
      <c r="H193" s="41">
        <f>SUM(H188:H192)</f>
        <v>0</v>
      </c>
      <c r="I193" s="36">
        <f>SUM(I188:I192)</f>
        <v>0</v>
      </c>
      <c r="J193" s="37"/>
      <c r="K193" s="41">
        <f>SUM(K188:K192)</f>
        <v>0</v>
      </c>
    </row>
    <row r="194" spans="1:11" ht="19.5" customHeight="1" hidden="1" thickBot="1">
      <c r="A194" s="1"/>
      <c r="B194" s="2"/>
      <c r="C194" s="3"/>
      <c r="D194" s="3"/>
      <c r="E194" s="3"/>
      <c r="F194" s="3"/>
      <c r="G194" s="3"/>
      <c r="H194" s="3"/>
      <c r="I194" s="3"/>
      <c r="J194" s="3"/>
      <c r="K194" s="4"/>
    </row>
    <row r="195" spans="1:11" ht="19.5" customHeight="1" hidden="1" thickBot="1">
      <c r="A195" s="566" t="s">
        <v>114</v>
      </c>
      <c r="B195" s="31"/>
      <c r="C195" s="24"/>
      <c r="D195" s="22"/>
      <c r="E195" s="23"/>
      <c r="F195" s="24"/>
      <c r="G195" s="22"/>
      <c r="H195" s="23"/>
      <c r="I195" s="24"/>
      <c r="J195" s="22"/>
      <c r="K195" s="23"/>
    </row>
    <row r="196" spans="1:11" ht="19.5" customHeight="1" hidden="1">
      <c r="A196" s="567"/>
      <c r="B196" s="35"/>
      <c r="C196" s="44"/>
      <c r="D196" s="45"/>
      <c r="E196" s="46"/>
      <c r="F196" s="44"/>
      <c r="G196" s="45"/>
      <c r="H196" s="46"/>
      <c r="I196" s="44"/>
      <c r="J196" s="45"/>
      <c r="K196" s="46"/>
    </row>
    <row r="197" spans="1:11" ht="19.5" customHeight="1" hidden="1">
      <c r="A197" s="567"/>
      <c r="B197" s="35"/>
      <c r="C197" s="44"/>
      <c r="D197" s="45"/>
      <c r="E197" s="46"/>
      <c r="F197" s="44"/>
      <c r="G197" s="45"/>
      <c r="H197" s="46"/>
      <c r="I197" s="44"/>
      <c r="J197" s="45"/>
      <c r="K197" s="46"/>
    </row>
    <row r="198" spans="1:11" ht="19.5" customHeight="1" hidden="1">
      <c r="A198" s="567"/>
      <c r="B198" s="35"/>
      <c r="C198" s="44"/>
      <c r="D198" s="45"/>
      <c r="E198" s="46"/>
      <c r="F198" s="44"/>
      <c r="G198" s="45"/>
      <c r="H198" s="46"/>
      <c r="I198" s="44"/>
      <c r="J198" s="45"/>
      <c r="K198" s="46"/>
    </row>
    <row r="199" spans="1:11" ht="19.5" customHeight="1" hidden="1">
      <c r="A199" s="567"/>
      <c r="B199" s="35"/>
      <c r="C199" s="27"/>
      <c r="D199" s="25"/>
      <c r="E199" s="26"/>
      <c r="F199" s="27"/>
      <c r="G199" s="25"/>
      <c r="H199" s="26"/>
      <c r="I199" s="27"/>
      <c r="J199" s="25"/>
      <c r="K199" s="26"/>
    </row>
    <row r="200" spans="1:11" ht="19.5" customHeight="1" hidden="1" thickBot="1">
      <c r="A200" s="567"/>
      <c r="B200" s="33"/>
      <c r="C200" s="28"/>
      <c r="D200" s="29"/>
      <c r="E200" s="30"/>
      <c r="F200" s="27"/>
      <c r="G200" s="25"/>
      <c r="H200" s="26"/>
      <c r="I200" s="27"/>
      <c r="J200" s="25"/>
      <c r="K200" s="26"/>
    </row>
    <row r="201" spans="1:11" ht="19.5" customHeight="1" hidden="1" thickBot="1">
      <c r="A201" s="568"/>
      <c r="B201" s="14" t="s">
        <v>88</v>
      </c>
      <c r="C201" s="36">
        <f>SUM(C195:C200)</f>
        <v>0</v>
      </c>
      <c r="D201" s="37"/>
      <c r="E201" s="41">
        <f>SUM(E195:E200)</f>
        <v>0</v>
      </c>
      <c r="F201" s="36">
        <f>SUM(F195:F200)</f>
        <v>0</v>
      </c>
      <c r="G201" s="37"/>
      <c r="H201" s="41">
        <f>SUM(H195:H200)</f>
        <v>0</v>
      </c>
      <c r="I201" s="36">
        <f>SUM(I195:I200)</f>
        <v>0</v>
      </c>
      <c r="J201" s="37"/>
      <c r="K201" s="41">
        <f>SUM(K195:K200)</f>
        <v>0</v>
      </c>
    </row>
    <row r="202" spans="1:11" ht="19.5" customHeight="1" hidden="1" thickBot="1">
      <c r="A202" s="1"/>
      <c r="B202" s="2"/>
      <c r="C202" s="3"/>
      <c r="D202" s="3"/>
      <c r="E202" s="3"/>
      <c r="F202" s="3"/>
      <c r="G202" s="3"/>
      <c r="H202" s="3"/>
      <c r="I202" s="3"/>
      <c r="J202" s="3"/>
      <c r="K202" s="4"/>
    </row>
    <row r="203" spans="1:11" ht="19.5" customHeight="1" hidden="1" thickBot="1">
      <c r="A203" s="566" t="s">
        <v>115</v>
      </c>
      <c r="B203" s="31"/>
      <c r="C203" s="24"/>
      <c r="D203" s="22"/>
      <c r="E203" s="23"/>
      <c r="F203" s="24"/>
      <c r="G203" s="22"/>
      <c r="H203" s="23"/>
      <c r="I203" s="24"/>
      <c r="J203" s="22"/>
      <c r="K203" s="23"/>
    </row>
    <row r="204" spans="1:11" ht="19.5" customHeight="1" hidden="1" thickBot="1">
      <c r="A204" s="567"/>
      <c r="B204" s="35"/>
      <c r="C204" s="44"/>
      <c r="D204" s="45"/>
      <c r="E204" s="46"/>
      <c r="F204" s="44"/>
      <c r="G204" s="45"/>
      <c r="H204" s="46"/>
      <c r="I204" s="44"/>
      <c r="J204" s="45"/>
      <c r="K204" s="46"/>
    </row>
    <row r="205" spans="1:11" ht="19.5" customHeight="1" hidden="1">
      <c r="A205" s="567"/>
      <c r="B205" s="35"/>
      <c r="C205" s="44"/>
      <c r="D205" s="45"/>
      <c r="E205" s="46"/>
      <c r="F205" s="44"/>
      <c r="G205" s="45"/>
      <c r="H205" s="46"/>
      <c r="I205" s="44"/>
      <c r="J205" s="45"/>
      <c r="K205" s="46"/>
    </row>
    <row r="206" spans="1:11" ht="19.5" customHeight="1" hidden="1">
      <c r="A206" s="567"/>
      <c r="B206" s="35"/>
      <c r="C206" s="44"/>
      <c r="D206" s="45"/>
      <c r="E206" s="46"/>
      <c r="F206" s="44"/>
      <c r="G206" s="45"/>
      <c r="H206" s="46"/>
      <c r="I206" s="44"/>
      <c r="J206" s="45"/>
      <c r="K206" s="46"/>
    </row>
    <row r="207" spans="1:11" ht="19.5" customHeight="1" hidden="1">
      <c r="A207" s="567"/>
      <c r="B207" s="35"/>
      <c r="C207" s="27"/>
      <c r="D207" s="25"/>
      <c r="E207" s="26"/>
      <c r="F207" s="27"/>
      <c r="G207" s="25"/>
      <c r="H207" s="26"/>
      <c r="I207" s="27"/>
      <c r="J207" s="25"/>
      <c r="K207" s="26"/>
    </row>
    <row r="208" spans="1:11" ht="19.5" customHeight="1" hidden="1">
      <c r="A208" s="567"/>
      <c r="B208" s="33"/>
      <c r="C208" s="28"/>
      <c r="D208" s="29"/>
      <c r="E208" s="30"/>
      <c r="F208" s="27"/>
      <c r="G208" s="25"/>
      <c r="H208" s="26"/>
      <c r="I208" s="27"/>
      <c r="J208" s="25"/>
      <c r="K208" s="26"/>
    </row>
    <row r="209" spans="1:11" ht="19.5" customHeight="1" hidden="1" thickBot="1">
      <c r="A209" s="568"/>
      <c r="B209" s="14" t="s">
        <v>88</v>
      </c>
      <c r="C209" s="36">
        <f>SUM(C203:C208)</f>
        <v>0</v>
      </c>
      <c r="D209" s="37"/>
      <c r="E209" s="41">
        <f>SUM(E203:E208)</f>
        <v>0</v>
      </c>
      <c r="F209" s="36">
        <f>SUM(F203:F208)</f>
        <v>0</v>
      </c>
      <c r="G209" s="37"/>
      <c r="H209" s="41">
        <f>SUM(H203:H208)</f>
        <v>0</v>
      </c>
      <c r="I209" s="36">
        <f>SUM(I203:I208)</f>
        <v>0</v>
      </c>
      <c r="J209" s="37"/>
      <c r="K209" s="41">
        <f>SUM(K203:K208)</f>
        <v>0</v>
      </c>
    </row>
    <row r="210" spans="1:11" ht="19.5" customHeight="1" hidden="1" thickBot="1">
      <c r="A210" s="1"/>
      <c r="B210" s="2"/>
      <c r="C210" s="3"/>
      <c r="D210" s="3"/>
      <c r="E210" s="3"/>
      <c r="F210" s="3"/>
      <c r="G210" s="3"/>
      <c r="H210" s="3"/>
      <c r="I210" s="3"/>
      <c r="J210" s="3"/>
      <c r="K210" s="4"/>
    </row>
    <row r="211" spans="1:11" ht="19.5" customHeight="1" hidden="1">
      <c r="A211" s="566" t="s">
        <v>116</v>
      </c>
      <c r="B211" s="31"/>
      <c r="C211" s="24"/>
      <c r="D211" s="22"/>
      <c r="E211" s="23"/>
      <c r="F211" s="24"/>
      <c r="G211" s="22"/>
      <c r="H211" s="23"/>
      <c r="I211" s="24"/>
      <c r="J211" s="22"/>
      <c r="K211" s="23"/>
    </row>
    <row r="212" spans="1:11" ht="19.5" customHeight="1" hidden="1">
      <c r="A212" s="567"/>
      <c r="B212" s="35"/>
      <c r="C212" s="27"/>
      <c r="D212" s="25"/>
      <c r="E212" s="26"/>
      <c r="F212" s="27"/>
      <c r="G212" s="25"/>
      <c r="H212" s="26"/>
      <c r="I212" s="27"/>
      <c r="J212" s="25"/>
      <c r="K212" s="26"/>
    </row>
    <row r="213" spans="1:11" ht="19.5" customHeight="1" hidden="1">
      <c r="A213" s="567"/>
      <c r="B213" s="35"/>
      <c r="C213" s="27"/>
      <c r="D213" s="25"/>
      <c r="E213" s="26"/>
      <c r="F213" s="27"/>
      <c r="G213" s="25"/>
      <c r="H213" s="26"/>
      <c r="I213" s="27"/>
      <c r="J213" s="25"/>
      <c r="K213" s="26"/>
    </row>
    <row r="214" spans="1:11" ht="19.5" customHeight="1" hidden="1">
      <c r="A214" s="567"/>
      <c r="B214" s="35"/>
      <c r="C214" s="27"/>
      <c r="D214" s="25"/>
      <c r="E214" s="26"/>
      <c r="F214" s="27"/>
      <c r="G214" s="25"/>
      <c r="H214" s="26"/>
      <c r="I214" s="27"/>
      <c r="J214" s="25"/>
      <c r="K214" s="26"/>
    </row>
    <row r="215" spans="1:11" ht="19.5" customHeight="1" hidden="1">
      <c r="A215" s="567"/>
      <c r="B215" s="32"/>
      <c r="C215" s="27"/>
      <c r="D215" s="25"/>
      <c r="E215" s="26"/>
      <c r="F215" s="27"/>
      <c r="G215" s="25"/>
      <c r="H215" s="26"/>
      <c r="I215" s="27"/>
      <c r="J215" s="25"/>
      <c r="K215" s="26"/>
    </row>
    <row r="216" spans="1:11" ht="19.5" customHeight="1" hidden="1">
      <c r="A216" s="567"/>
      <c r="B216" s="33"/>
      <c r="C216" s="28"/>
      <c r="D216" s="29"/>
      <c r="E216" s="30"/>
      <c r="F216" s="27"/>
      <c r="G216" s="25"/>
      <c r="H216" s="26"/>
      <c r="I216" s="27"/>
      <c r="J216" s="25"/>
      <c r="K216" s="26"/>
    </row>
    <row r="217" spans="1:11" ht="19.5" customHeight="1" hidden="1">
      <c r="A217" s="568"/>
      <c r="B217" s="14" t="s">
        <v>88</v>
      </c>
      <c r="C217" s="36">
        <f>SUM(C211:C216)</f>
        <v>0</v>
      </c>
      <c r="D217" s="37"/>
      <c r="E217" s="41">
        <f>SUM(E211:E216)</f>
        <v>0</v>
      </c>
      <c r="F217" s="36">
        <f>SUM(F211:F216)</f>
        <v>0</v>
      </c>
      <c r="G217" s="37"/>
      <c r="H217" s="41">
        <f>SUM(H211:H216)</f>
        <v>0</v>
      </c>
      <c r="I217" s="36">
        <f>SUM(I211:I216)</f>
        <v>0</v>
      </c>
      <c r="J217" s="37"/>
      <c r="K217" s="41">
        <f>SUM(K211:K216)</f>
        <v>0</v>
      </c>
    </row>
    <row r="218" spans="1:11" ht="19.5" customHeight="1" hidden="1">
      <c r="A218" s="1"/>
      <c r="B218" s="2"/>
      <c r="C218" s="3"/>
      <c r="D218" s="3"/>
      <c r="E218" s="3"/>
      <c r="F218" s="3"/>
      <c r="G218" s="3"/>
      <c r="H218" s="3"/>
      <c r="I218" s="3"/>
      <c r="J218" s="3"/>
      <c r="K218" s="4"/>
    </row>
    <row r="219" spans="1:11" ht="19.5" customHeight="1" hidden="1">
      <c r="A219" s="566" t="s">
        <v>117</v>
      </c>
      <c r="B219" s="31"/>
      <c r="C219" s="24"/>
      <c r="D219" s="22"/>
      <c r="E219" s="23"/>
      <c r="F219" s="24"/>
      <c r="G219" s="22"/>
      <c r="H219" s="23"/>
      <c r="I219" s="24"/>
      <c r="J219" s="22"/>
      <c r="K219" s="23"/>
    </row>
    <row r="220" spans="1:11" ht="19.5" customHeight="1" hidden="1" thickBot="1">
      <c r="A220" s="567"/>
      <c r="B220" s="35"/>
      <c r="C220" s="44"/>
      <c r="D220" s="45"/>
      <c r="E220" s="46"/>
      <c r="F220" s="44"/>
      <c r="G220" s="45"/>
      <c r="H220" s="46"/>
      <c r="I220" s="44"/>
      <c r="J220" s="45"/>
      <c r="K220" s="46"/>
    </row>
    <row r="221" spans="1:11" ht="19.5" customHeight="1" hidden="1" thickBot="1">
      <c r="A221" s="567"/>
      <c r="B221" s="35"/>
      <c r="C221" s="44"/>
      <c r="D221" s="45"/>
      <c r="E221" s="46"/>
      <c r="F221" s="44"/>
      <c r="G221" s="45"/>
      <c r="H221" s="46"/>
      <c r="I221" s="44"/>
      <c r="J221" s="45"/>
      <c r="K221" s="46"/>
    </row>
    <row r="222" spans="1:11" ht="19.5" customHeight="1" hidden="1" thickBot="1">
      <c r="A222" s="567"/>
      <c r="B222" s="35"/>
      <c r="C222" s="27"/>
      <c r="D222" s="25"/>
      <c r="E222" s="26"/>
      <c r="F222" s="27"/>
      <c r="G222" s="25"/>
      <c r="H222" s="26"/>
      <c r="I222" s="27"/>
      <c r="J222" s="25"/>
      <c r="K222" s="26"/>
    </row>
    <row r="223" spans="1:11" ht="19.5" customHeight="1" hidden="1" thickBot="1">
      <c r="A223" s="567"/>
      <c r="B223" s="33"/>
      <c r="C223" s="28"/>
      <c r="D223" s="29"/>
      <c r="E223" s="30"/>
      <c r="F223" s="27"/>
      <c r="G223" s="25"/>
      <c r="H223" s="26"/>
      <c r="I223" s="27"/>
      <c r="J223" s="25"/>
      <c r="K223" s="26"/>
    </row>
    <row r="224" spans="1:11" ht="19.5" customHeight="1" hidden="1" thickBot="1">
      <c r="A224" s="568"/>
      <c r="B224" s="14" t="s">
        <v>88</v>
      </c>
      <c r="C224" s="36">
        <f>SUM(C219:C223)</f>
        <v>0</v>
      </c>
      <c r="D224" s="37"/>
      <c r="E224" s="41">
        <f>SUM(E219:E223)</f>
        <v>0</v>
      </c>
      <c r="F224" s="36">
        <f>SUM(F219:F223)</f>
        <v>0</v>
      </c>
      <c r="G224" s="37"/>
      <c r="H224" s="41">
        <f>SUM(H219:H223)</f>
        <v>0</v>
      </c>
      <c r="I224" s="36">
        <f>SUM(I219:I223)</f>
        <v>0</v>
      </c>
      <c r="J224" s="37"/>
      <c r="K224" s="41">
        <f>SUM(K219:K223)</f>
        <v>0</v>
      </c>
    </row>
    <row r="225" spans="1:11" ht="19.5" customHeight="1" hidden="1">
      <c r="A225" s="1"/>
      <c r="B225" s="2"/>
      <c r="C225" s="3"/>
      <c r="D225" s="3"/>
      <c r="E225" s="3"/>
      <c r="F225" s="3"/>
      <c r="G225" s="3"/>
      <c r="H225" s="3"/>
      <c r="I225" s="3"/>
      <c r="J225" s="3"/>
      <c r="K225" s="4"/>
    </row>
    <row r="226" spans="1:11" ht="19.5" customHeight="1" hidden="1">
      <c r="A226" s="566" t="s">
        <v>118</v>
      </c>
      <c r="B226" s="31"/>
      <c r="C226" s="24"/>
      <c r="D226" s="22"/>
      <c r="E226" s="23"/>
      <c r="F226" s="24"/>
      <c r="G226" s="22"/>
      <c r="H226" s="23"/>
      <c r="I226" s="24"/>
      <c r="J226" s="22"/>
      <c r="K226" s="23"/>
    </row>
    <row r="227" spans="1:11" ht="19.5" customHeight="1" hidden="1">
      <c r="A227" s="567"/>
      <c r="B227" s="35"/>
      <c r="C227" s="44"/>
      <c r="D227" s="45"/>
      <c r="E227" s="46"/>
      <c r="F227" s="44"/>
      <c r="G227" s="45"/>
      <c r="H227" s="46"/>
      <c r="I227" s="44"/>
      <c r="J227" s="45"/>
      <c r="K227" s="46"/>
    </row>
    <row r="228" spans="1:11" ht="19.5" customHeight="1" hidden="1">
      <c r="A228" s="567"/>
      <c r="B228" s="35"/>
      <c r="C228" s="44"/>
      <c r="D228" s="45"/>
      <c r="E228" s="46"/>
      <c r="F228" s="44"/>
      <c r="G228" s="45"/>
      <c r="H228" s="46"/>
      <c r="I228" s="44"/>
      <c r="J228" s="45"/>
      <c r="K228" s="46"/>
    </row>
    <row r="229" spans="1:11" ht="19.5" customHeight="1" hidden="1" thickBot="1">
      <c r="A229" s="567"/>
      <c r="B229" s="32"/>
      <c r="C229" s="27"/>
      <c r="D229" s="25"/>
      <c r="E229" s="26"/>
      <c r="F229" s="27"/>
      <c r="G229" s="25"/>
      <c r="H229" s="26"/>
      <c r="I229" s="27"/>
      <c r="J229" s="25"/>
      <c r="K229" s="26"/>
    </row>
    <row r="230" spans="1:11" ht="19.5" customHeight="1" hidden="1">
      <c r="A230" s="567"/>
      <c r="B230" s="33"/>
      <c r="C230" s="28"/>
      <c r="D230" s="29"/>
      <c r="E230" s="30"/>
      <c r="F230" s="27"/>
      <c r="G230" s="25"/>
      <c r="H230" s="26"/>
      <c r="I230" s="27"/>
      <c r="J230" s="25"/>
      <c r="K230" s="26"/>
    </row>
    <row r="231" spans="1:11" ht="19.5" customHeight="1" hidden="1">
      <c r="A231" s="568"/>
      <c r="B231" s="14" t="s">
        <v>88</v>
      </c>
      <c r="C231" s="36">
        <f>SUM(C226:C230)</f>
        <v>0</v>
      </c>
      <c r="D231" s="37"/>
      <c r="E231" s="41">
        <f>SUM(E226:E230)</f>
        <v>0</v>
      </c>
      <c r="F231" s="36">
        <f>SUM(F226:F230)</f>
        <v>0</v>
      </c>
      <c r="G231" s="37"/>
      <c r="H231" s="41">
        <f>SUM(H226:H230)</f>
        <v>0</v>
      </c>
      <c r="I231" s="36">
        <f>SUM(I226:I230)</f>
        <v>0</v>
      </c>
      <c r="J231" s="37"/>
      <c r="K231" s="41">
        <f>SUM(K226:K230)</f>
        <v>0</v>
      </c>
    </row>
    <row r="232" spans="1:11" ht="19.5" customHeight="1" thickBot="1">
      <c r="A232" s="1"/>
      <c r="B232" s="2"/>
      <c r="C232" s="3"/>
      <c r="D232" s="3"/>
      <c r="E232" s="3"/>
      <c r="F232" s="3"/>
      <c r="G232" s="3"/>
      <c r="H232" s="3"/>
      <c r="I232" s="3"/>
      <c r="J232" s="3"/>
      <c r="K232" s="4"/>
    </row>
    <row r="233" spans="1:11" ht="19.5" customHeight="1" thickBot="1">
      <c r="A233" s="586" t="s">
        <v>14</v>
      </c>
      <c r="B233" s="587"/>
      <c r="C233" s="113">
        <f>C193+C201+C209+C217+C224+C231</f>
        <v>0</v>
      </c>
      <c r="D233" s="114"/>
      <c r="E233" s="116">
        <f>E193+E201+E209+E217+E224+E231</f>
        <v>0</v>
      </c>
      <c r="F233" s="113">
        <f>F193+F201+F209+F217+F224+F231</f>
        <v>0</v>
      </c>
      <c r="G233" s="114"/>
      <c r="H233" s="116">
        <f>H193+H201+H209+H217+H224+H231</f>
        <v>0</v>
      </c>
      <c r="I233" s="113">
        <f>I193+I201+I209+I217+I224+I231</f>
        <v>0</v>
      </c>
      <c r="J233" s="114"/>
      <c r="K233" s="116">
        <f>K193+K201+K209+K217+K224+K231</f>
        <v>0</v>
      </c>
    </row>
    <row r="234" spans="1:11" ht="19.5" customHeight="1" thickBot="1">
      <c r="A234" s="1"/>
      <c r="B234" s="2"/>
      <c r="C234" s="3"/>
      <c r="D234" s="3"/>
      <c r="E234" s="3"/>
      <c r="F234" s="3"/>
      <c r="G234" s="3"/>
      <c r="H234" s="3"/>
      <c r="I234" s="3"/>
      <c r="J234" s="3"/>
      <c r="K234" s="4"/>
    </row>
    <row r="235" spans="1:11" ht="19.5" customHeight="1">
      <c r="A235" s="579" t="s">
        <v>79</v>
      </c>
      <c r="B235" s="580"/>
      <c r="C235" s="580"/>
      <c r="D235" s="580"/>
      <c r="E235" s="580"/>
      <c r="F235" s="580"/>
      <c r="G235" s="580"/>
      <c r="H235" s="580"/>
      <c r="I235" s="580"/>
      <c r="J235" s="580"/>
      <c r="K235" s="581"/>
    </row>
    <row r="236" spans="1:11" ht="19.5" customHeight="1" hidden="1">
      <c r="A236" s="582" t="s">
        <v>28</v>
      </c>
      <c r="B236" s="583"/>
      <c r="C236" s="583"/>
      <c r="D236" s="583"/>
      <c r="E236" s="583"/>
      <c r="F236" s="583"/>
      <c r="G236" s="583"/>
      <c r="H236" s="583"/>
      <c r="I236" s="583"/>
      <c r="J236" s="583"/>
      <c r="K236" s="584"/>
    </row>
    <row r="237" spans="1:11" ht="19.5" customHeight="1" hidden="1">
      <c r="A237" s="566" t="s">
        <v>188</v>
      </c>
      <c r="B237" s="35"/>
      <c r="C237" s="44"/>
      <c r="D237" s="45"/>
      <c r="E237" s="46"/>
      <c r="F237" s="44"/>
      <c r="G237" s="45"/>
      <c r="H237" s="46"/>
      <c r="I237" s="44"/>
      <c r="J237" s="45"/>
      <c r="K237" s="46"/>
    </row>
    <row r="238" spans="1:11" ht="19.5" customHeight="1" hidden="1">
      <c r="A238" s="567"/>
      <c r="B238" s="35"/>
      <c r="C238" s="44"/>
      <c r="D238" s="45"/>
      <c r="E238" s="46"/>
      <c r="F238" s="44"/>
      <c r="G238" s="45"/>
      <c r="H238" s="46"/>
      <c r="I238" s="44"/>
      <c r="J238" s="45"/>
      <c r="K238" s="46"/>
    </row>
    <row r="239" spans="1:11" ht="19.5" customHeight="1" hidden="1">
      <c r="A239" s="567"/>
      <c r="B239" s="35"/>
      <c r="C239" s="44"/>
      <c r="D239" s="45"/>
      <c r="E239" s="46"/>
      <c r="F239" s="44"/>
      <c r="G239" s="45"/>
      <c r="H239" s="46"/>
      <c r="I239" s="44"/>
      <c r="J239" s="45"/>
      <c r="K239" s="46"/>
    </row>
    <row r="240" spans="1:11" ht="19.5" customHeight="1" hidden="1">
      <c r="A240" s="567"/>
      <c r="B240" s="35"/>
      <c r="C240" s="44"/>
      <c r="D240" s="45"/>
      <c r="E240" s="46"/>
      <c r="F240" s="44"/>
      <c r="G240" s="45"/>
      <c r="H240" s="46"/>
      <c r="I240" s="44"/>
      <c r="J240" s="45"/>
      <c r="K240" s="46"/>
    </row>
    <row r="241" spans="1:11" ht="19.5" customHeight="1" hidden="1">
      <c r="A241" s="567"/>
      <c r="B241" s="32"/>
      <c r="C241" s="27"/>
      <c r="D241" s="25"/>
      <c r="E241" s="26"/>
      <c r="F241" s="27"/>
      <c r="G241" s="25"/>
      <c r="H241" s="26"/>
      <c r="I241" s="27"/>
      <c r="J241" s="25"/>
      <c r="K241" s="26"/>
    </row>
    <row r="242" spans="1:11" ht="19.5" customHeight="1" hidden="1">
      <c r="A242" s="568"/>
      <c r="B242" s="14" t="s">
        <v>88</v>
      </c>
      <c r="C242" s="36">
        <f>SUM(C237:C241)</f>
        <v>0</v>
      </c>
      <c r="D242" s="37"/>
      <c r="E242" s="41">
        <f>SUM(E237:E241)</f>
        <v>0</v>
      </c>
      <c r="F242" s="36">
        <f>SUM(F237:F241)</f>
        <v>0</v>
      </c>
      <c r="G242" s="37"/>
      <c r="H242" s="41">
        <f>SUM(H237:H241)</f>
        <v>0</v>
      </c>
      <c r="I242" s="36">
        <f>SUM(I237:I241)</f>
        <v>0</v>
      </c>
      <c r="J242" s="37"/>
      <c r="K242" s="41">
        <f>SUM(K237:K241)</f>
        <v>0</v>
      </c>
    </row>
    <row r="243" spans="1:11" ht="19.5" customHeight="1" hidden="1">
      <c r="A243" s="561" t="s">
        <v>35</v>
      </c>
      <c r="B243" s="562"/>
      <c r="C243" s="38">
        <f>C242</f>
        <v>0</v>
      </c>
      <c r="D243" s="39"/>
      <c r="E243" s="40">
        <f>E242</f>
        <v>0</v>
      </c>
      <c r="F243" s="38">
        <f>F242</f>
        <v>0</v>
      </c>
      <c r="G243" s="39"/>
      <c r="H243" s="40">
        <f>H242</f>
        <v>0</v>
      </c>
      <c r="I243" s="38">
        <f>I242</f>
        <v>0</v>
      </c>
      <c r="J243" s="39"/>
      <c r="K243" s="40">
        <f>K242</f>
        <v>0</v>
      </c>
    </row>
    <row r="244" spans="1:11" ht="19.5" customHeight="1" thickBot="1">
      <c r="A244" s="1"/>
      <c r="B244" s="2"/>
      <c r="C244" s="3"/>
      <c r="D244" s="3"/>
      <c r="E244" s="3"/>
      <c r="F244" s="3"/>
      <c r="G244" s="3"/>
      <c r="H244" s="3"/>
      <c r="I244" s="3"/>
      <c r="J244" s="3"/>
      <c r="K244" s="4"/>
    </row>
    <row r="245" spans="1:11" ht="19.5" customHeight="1" thickBot="1">
      <c r="A245" s="563" t="s">
        <v>38</v>
      </c>
      <c r="B245" s="585"/>
      <c r="C245" s="564"/>
      <c r="D245" s="564"/>
      <c r="E245" s="564"/>
      <c r="F245" s="564"/>
      <c r="G245" s="564"/>
      <c r="H245" s="564"/>
      <c r="I245" s="564"/>
      <c r="J245" s="564"/>
      <c r="K245" s="565"/>
    </row>
    <row r="246" spans="1:11" ht="60" customHeight="1" thickBot="1">
      <c r="A246" s="573" t="s">
        <v>36</v>
      </c>
      <c r="B246" s="13"/>
      <c r="C246" s="53"/>
      <c r="D246" s="53"/>
      <c r="E246" s="117"/>
      <c r="F246" s="93"/>
      <c r="G246" s="53"/>
      <c r="H246" s="118"/>
      <c r="I246" s="93"/>
      <c r="J246" s="94"/>
      <c r="K246" s="95"/>
    </row>
    <row r="247" spans="1:11" ht="19.5" customHeight="1" hidden="1">
      <c r="A247" s="574"/>
      <c r="B247" s="13"/>
      <c r="C247" s="53"/>
      <c r="D247" s="53"/>
      <c r="E247" s="117"/>
      <c r="F247" s="119"/>
      <c r="G247" s="45"/>
      <c r="H247" s="120"/>
      <c r="I247" s="121"/>
      <c r="J247" s="122"/>
      <c r="K247" s="123"/>
    </row>
    <row r="248" spans="1:11" ht="19.5" customHeight="1" hidden="1">
      <c r="A248" s="574"/>
      <c r="B248" s="13"/>
      <c r="C248" s="124"/>
      <c r="D248" s="53"/>
      <c r="E248" s="124"/>
      <c r="F248" s="44"/>
      <c r="G248" s="45"/>
      <c r="H248" s="46"/>
      <c r="I248" s="44"/>
      <c r="J248" s="45"/>
      <c r="K248" s="46"/>
    </row>
    <row r="249" spans="1:11" ht="19.5" customHeight="1" hidden="1">
      <c r="A249" s="574"/>
      <c r="B249" s="13"/>
      <c r="C249" s="124"/>
      <c r="D249" s="53"/>
      <c r="E249" s="124"/>
      <c r="F249" s="44"/>
      <c r="G249" s="45"/>
      <c r="H249" s="46"/>
      <c r="I249" s="44"/>
      <c r="J249" s="45"/>
      <c r="K249" s="46"/>
    </row>
    <row r="250" spans="1:11" ht="19.5" customHeight="1" hidden="1">
      <c r="A250" s="574"/>
      <c r="B250" s="13"/>
      <c r="C250" s="124"/>
      <c r="D250" s="53"/>
      <c r="E250" s="124"/>
      <c r="F250" s="44"/>
      <c r="G250" s="45"/>
      <c r="H250" s="46"/>
      <c r="I250" s="44"/>
      <c r="J250" s="45"/>
      <c r="K250" s="46"/>
    </row>
    <row r="251" spans="1:11" ht="19.5" customHeight="1" hidden="1">
      <c r="A251" s="574"/>
      <c r="B251" s="13"/>
      <c r="C251" s="124"/>
      <c r="D251" s="53"/>
      <c r="E251" s="124"/>
      <c r="F251" s="27"/>
      <c r="G251" s="25"/>
      <c r="H251" s="26"/>
      <c r="I251" s="27"/>
      <c r="J251" s="25"/>
      <c r="K251" s="26"/>
    </row>
    <row r="252" spans="1:11" ht="19.5" customHeight="1" thickBot="1">
      <c r="A252" s="574"/>
      <c r="B252" s="5"/>
      <c r="C252" s="124"/>
      <c r="D252" s="53"/>
      <c r="E252" s="124"/>
      <c r="F252" s="48"/>
      <c r="G252" s="49"/>
      <c r="H252" s="50"/>
      <c r="I252" s="48"/>
      <c r="J252" s="49"/>
      <c r="K252" s="50"/>
    </row>
    <row r="253" spans="1:11" ht="19.5" customHeight="1" thickBot="1">
      <c r="A253" s="568"/>
      <c r="B253" s="34" t="s">
        <v>88</v>
      </c>
      <c r="C253" s="36">
        <f>SUM(C246:C252)</f>
        <v>0</v>
      </c>
      <c r="D253" s="37"/>
      <c r="E253" s="41">
        <f>SUM(E246:E252)</f>
        <v>0</v>
      </c>
      <c r="F253" s="36">
        <f>SUM(F246:F252)</f>
        <v>0</v>
      </c>
      <c r="G253" s="37"/>
      <c r="H253" s="41">
        <f>SUM(H246:H252)</f>
        <v>0</v>
      </c>
      <c r="I253" s="36">
        <f>SUM(I246:I252)</f>
        <v>0</v>
      </c>
      <c r="J253" s="37"/>
      <c r="K253" s="41">
        <f>SUM(K246:K252)</f>
        <v>0</v>
      </c>
    </row>
    <row r="254" spans="1:11" ht="19.5" customHeight="1" thickBot="1">
      <c r="A254" s="561" t="s">
        <v>37</v>
      </c>
      <c r="B254" s="562"/>
      <c r="C254" s="38">
        <f>C253</f>
        <v>0</v>
      </c>
      <c r="D254" s="39"/>
      <c r="E254" s="40">
        <f>E253</f>
        <v>0</v>
      </c>
      <c r="F254" s="38">
        <f>F253</f>
        <v>0</v>
      </c>
      <c r="G254" s="39"/>
      <c r="H254" s="40">
        <f>H253</f>
        <v>0</v>
      </c>
      <c r="I254" s="38">
        <f>I253</f>
        <v>0</v>
      </c>
      <c r="J254" s="39"/>
      <c r="K254" s="40">
        <f>K253</f>
        <v>0</v>
      </c>
    </row>
    <row r="255" spans="1:11" ht="19.5" customHeight="1" thickBot="1">
      <c r="A255" s="1"/>
      <c r="B255" s="2"/>
      <c r="C255" s="3"/>
      <c r="D255" s="3"/>
      <c r="E255" s="3"/>
      <c r="F255" s="3"/>
      <c r="G255" s="3"/>
      <c r="H255" s="3"/>
      <c r="I255" s="3"/>
      <c r="J255" s="3"/>
      <c r="K255" s="4"/>
    </row>
    <row r="256" spans="1:11" ht="19.5" customHeight="1" thickBot="1">
      <c r="A256" s="586" t="s">
        <v>27</v>
      </c>
      <c r="B256" s="587"/>
      <c r="C256" s="113">
        <f>C243+C254</f>
        <v>0</v>
      </c>
      <c r="D256" s="114"/>
      <c r="E256" s="115">
        <f>E243+E254</f>
        <v>0</v>
      </c>
      <c r="F256" s="113">
        <f>F243+F254</f>
        <v>0</v>
      </c>
      <c r="G256" s="114"/>
      <c r="H256" s="115">
        <f>H243+H254</f>
        <v>0</v>
      </c>
      <c r="I256" s="113">
        <f>I243+I254</f>
        <v>0</v>
      </c>
      <c r="J256" s="114"/>
      <c r="K256" s="115">
        <f>K243+K254</f>
        <v>0</v>
      </c>
    </row>
    <row r="257" spans="1:11" ht="19.5" customHeight="1" thickBot="1">
      <c r="A257" s="1"/>
      <c r="B257" s="2"/>
      <c r="C257" s="3"/>
      <c r="D257" s="3"/>
      <c r="E257" s="3"/>
      <c r="F257" s="3"/>
      <c r="G257" s="3"/>
      <c r="H257" s="3"/>
      <c r="I257" s="3"/>
      <c r="J257" s="3"/>
      <c r="K257" s="4"/>
    </row>
    <row r="258" spans="1:11" ht="19.5" customHeight="1">
      <c r="A258" s="579" t="s">
        <v>51</v>
      </c>
      <c r="B258" s="580"/>
      <c r="C258" s="580"/>
      <c r="D258" s="580"/>
      <c r="E258" s="580"/>
      <c r="F258" s="580"/>
      <c r="G258" s="580"/>
      <c r="H258" s="580"/>
      <c r="I258" s="580"/>
      <c r="J258" s="580"/>
      <c r="K258" s="581"/>
    </row>
    <row r="259" spans="1:11" ht="19.5" customHeight="1" thickBot="1">
      <c r="A259" s="582" t="s">
        <v>10</v>
      </c>
      <c r="B259" s="583"/>
      <c r="C259" s="583"/>
      <c r="D259" s="583"/>
      <c r="E259" s="583"/>
      <c r="F259" s="583"/>
      <c r="G259" s="583"/>
      <c r="H259" s="583"/>
      <c r="I259" s="583"/>
      <c r="J259" s="583"/>
      <c r="K259" s="584"/>
    </row>
    <row r="260" spans="1:11" ht="19.5" customHeight="1">
      <c r="A260" s="566" t="s">
        <v>125</v>
      </c>
      <c r="B260" s="31"/>
      <c r="C260" s="92"/>
      <c r="D260" s="22"/>
      <c r="E260" s="23"/>
      <c r="F260" s="92"/>
      <c r="G260" s="22"/>
      <c r="H260" s="23"/>
      <c r="I260" s="92"/>
      <c r="J260" s="22"/>
      <c r="K260" s="23"/>
    </row>
    <row r="261" spans="1:11" ht="19.5" customHeight="1" hidden="1">
      <c r="A261" s="567"/>
      <c r="B261" s="35"/>
      <c r="C261" s="44"/>
      <c r="D261" s="45"/>
      <c r="E261" s="46"/>
      <c r="F261" s="44"/>
      <c r="G261" s="45"/>
      <c r="H261" s="46"/>
      <c r="I261" s="44"/>
      <c r="J261" s="45"/>
      <c r="K261" s="46"/>
    </row>
    <row r="262" spans="1:11" ht="19.5" customHeight="1" hidden="1">
      <c r="A262" s="567"/>
      <c r="B262" s="35"/>
      <c r="C262" s="44"/>
      <c r="D262" s="45"/>
      <c r="E262" s="46"/>
      <c r="F262" s="44"/>
      <c r="G262" s="45"/>
      <c r="H262" s="46"/>
      <c r="I262" s="44"/>
      <c r="J262" s="45"/>
      <c r="K262" s="46"/>
    </row>
    <row r="263" spans="1:11" ht="19.5" customHeight="1" thickBot="1">
      <c r="A263" s="567"/>
      <c r="B263" s="33"/>
      <c r="C263" s="28"/>
      <c r="D263" s="29"/>
      <c r="E263" s="30"/>
      <c r="F263" s="27"/>
      <c r="G263" s="25"/>
      <c r="H263" s="26"/>
      <c r="I263" s="27"/>
      <c r="J263" s="25"/>
      <c r="K263" s="26"/>
    </row>
    <row r="264" spans="1:11" ht="19.5" customHeight="1" thickBot="1">
      <c r="A264" s="568"/>
      <c r="B264" s="14" t="s">
        <v>88</v>
      </c>
      <c r="C264" s="36">
        <f>SUM(C260:C263)</f>
        <v>0</v>
      </c>
      <c r="D264" s="37"/>
      <c r="E264" s="41">
        <f>SUM(E260:E263)</f>
        <v>0</v>
      </c>
      <c r="F264" s="36">
        <f>SUM(F260:F263)</f>
        <v>0</v>
      </c>
      <c r="G264" s="37"/>
      <c r="H264" s="41">
        <f>SUM(H260:H263)</f>
        <v>0</v>
      </c>
      <c r="I264" s="36">
        <f>SUM(I260:I263)</f>
        <v>0</v>
      </c>
      <c r="J264" s="37"/>
      <c r="K264" s="41">
        <f>SUM(K260:K263)</f>
        <v>0</v>
      </c>
    </row>
    <row r="265" spans="1:11" ht="19.5" customHeight="1" thickBot="1">
      <c r="A265" s="1"/>
      <c r="B265" s="2"/>
      <c r="C265" s="3"/>
      <c r="D265" s="3"/>
      <c r="E265" s="3"/>
      <c r="F265" s="3"/>
      <c r="G265" s="3"/>
      <c r="H265" s="3"/>
      <c r="I265" s="3"/>
      <c r="J265" s="3"/>
      <c r="K265" s="4"/>
    </row>
    <row r="266" spans="1:11" ht="19.5" customHeight="1" thickBot="1">
      <c r="A266" s="566" t="s">
        <v>126</v>
      </c>
      <c r="B266" s="31"/>
      <c r="C266" s="92"/>
      <c r="D266" s="22"/>
      <c r="E266" s="23"/>
      <c r="F266" s="92"/>
      <c r="G266" s="22"/>
      <c r="H266" s="23"/>
      <c r="I266" s="92"/>
      <c r="J266" s="22"/>
      <c r="K266" s="23"/>
    </row>
    <row r="267" spans="1:11" ht="19.5" customHeight="1" hidden="1">
      <c r="A267" s="567"/>
      <c r="B267" s="35"/>
      <c r="C267" s="44"/>
      <c r="D267" s="45"/>
      <c r="E267" s="46"/>
      <c r="F267" s="44"/>
      <c r="G267" s="45"/>
      <c r="H267" s="46"/>
      <c r="I267" s="44"/>
      <c r="J267" s="45"/>
      <c r="K267" s="46"/>
    </row>
    <row r="268" spans="1:11" ht="19.5" customHeight="1" hidden="1" thickBot="1">
      <c r="A268" s="567"/>
      <c r="B268" s="32"/>
      <c r="C268" s="27"/>
      <c r="D268" s="25"/>
      <c r="E268" s="26"/>
      <c r="F268" s="27"/>
      <c r="G268" s="25"/>
      <c r="H268" s="26"/>
      <c r="I268" s="27"/>
      <c r="J268" s="25"/>
      <c r="K268" s="26"/>
    </row>
    <row r="269" spans="1:11" ht="19.5" customHeight="1" hidden="1" thickBot="1">
      <c r="A269" s="567"/>
      <c r="B269" s="33"/>
      <c r="C269" s="28"/>
      <c r="D269" s="29"/>
      <c r="E269" s="30"/>
      <c r="F269" s="27"/>
      <c r="G269" s="25"/>
      <c r="H269" s="26"/>
      <c r="I269" s="27"/>
      <c r="J269" s="25"/>
      <c r="K269" s="26"/>
    </row>
    <row r="270" spans="1:11" ht="19.5" customHeight="1" thickBot="1">
      <c r="A270" s="568"/>
      <c r="B270" s="14" t="s">
        <v>88</v>
      </c>
      <c r="C270" s="36">
        <f>SUM(C266:C269)</f>
        <v>0</v>
      </c>
      <c r="D270" s="37"/>
      <c r="E270" s="41">
        <f>SUM(E266:E269)</f>
        <v>0</v>
      </c>
      <c r="F270" s="36">
        <f>SUM(F266:F269)</f>
        <v>0</v>
      </c>
      <c r="G270" s="37"/>
      <c r="H270" s="41">
        <f>SUM(H266:H269)</f>
        <v>0</v>
      </c>
      <c r="I270" s="36">
        <f>SUM(I266:I269)</f>
        <v>0</v>
      </c>
      <c r="J270" s="37"/>
      <c r="K270" s="41">
        <f>SUM(K266:K269)</f>
        <v>0</v>
      </c>
    </row>
    <row r="271" spans="1:11" ht="19.5" customHeight="1" thickBot="1">
      <c r="A271" s="561" t="s">
        <v>11</v>
      </c>
      <c r="B271" s="562"/>
      <c r="C271" s="38">
        <f>C264+C270</f>
        <v>0</v>
      </c>
      <c r="D271" s="39"/>
      <c r="E271" s="40">
        <f>E264+E270</f>
        <v>0</v>
      </c>
      <c r="F271" s="38">
        <f>F264+F270</f>
        <v>0</v>
      </c>
      <c r="G271" s="39"/>
      <c r="H271" s="40">
        <f>H264+H270</f>
        <v>0</v>
      </c>
      <c r="I271" s="38">
        <f>I264+I270</f>
        <v>0</v>
      </c>
      <c r="J271" s="39"/>
      <c r="K271" s="40">
        <f>K264+K270</f>
        <v>0</v>
      </c>
    </row>
    <row r="272" spans="1:11" ht="19.5" customHeight="1" thickBot="1">
      <c r="A272" s="1"/>
      <c r="B272" s="2"/>
      <c r="C272" s="3"/>
      <c r="D272" s="3"/>
      <c r="E272" s="3"/>
      <c r="F272" s="3"/>
      <c r="G272" s="3"/>
      <c r="H272" s="3"/>
      <c r="I272" s="3"/>
      <c r="J272" s="3"/>
      <c r="K272" s="4"/>
    </row>
    <row r="273" spans="1:11" ht="19.5" customHeight="1" thickBot="1">
      <c r="A273" s="563" t="s">
        <v>13</v>
      </c>
      <c r="B273" s="564"/>
      <c r="C273" s="564"/>
      <c r="D273" s="564"/>
      <c r="E273" s="564"/>
      <c r="F273" s="564"/>
      <c r="G273" s="564"/>
      <c r="H273" s="564"/>
      <c r="I273" s="564"/>
      <c r="J273" s="564"/>
      <c r="K273" s="565"/>
    </row>
    <row r="274" spans="1:11" ht="19.5" customHeight="1" thickBot="1">
      <c r="A274" s="566" t="s">
        <v>119</v>
      </c>
      <c r="B274" s="31"/>
      <c r="C274" s="92"/>
      <c r="D274" s="22"/>
      <c r="E274" s="23"/>
      <c r="F274" s="24"/>
      <c r="G274" s="22"/>
      <c r="H274" s="23"/>
      <c r="I274" s="24"/>
      <c r="J274" s="22"/>
      <c r="K274" s="23"/>
    </row>
    <row r="275" spans="1:11" ht="19.5" customHeight="1" hidden="1">
      <c r="A275" s="567"/>
      <c r="B275" s="35"/>
      <c r="C275" s="44"/>
      <c r="D275" s="45"/>
      <c r="E275" s="46"/>
      <c r="F275" s="44"/>
      <c r="G275" s="45"/>
      <c r="H275" s="46"/>
      <c r="I275" s="44"/>
      <c r="J275" s="45"/>
      <c r="K275" s="46"/>
    </row>
    <row r="276" spans="1:11" ht="19.5" customHeight="1" hidden="1">
      <c r="A276" s="567"/>
      <c r="B276" s="32"/>
      <c r="C276" s="27"/>
      <c r="D276" s="25"/>
      <c r="E276" s="26"/>
      <c r="F276" s="27"/>
      <c r="G276" s="25"/>
      <c r="H276" s="26"/>
      <c r="I276" s="27"/>
      <c r="J276" s="25"/>
      <c r="K276" s="26"/>
    </row>
    <row r="277" spans="1:11" ht="19.5" customHeight="1" hidden="1">
      <c r="A277" s="567"/>
      <c r="B277" s="33"/>
      <c r="C277" s="28"/>
      <c r="D277" s="29"/>
      <c r="E277" s="30"/>
      <c r="F277" s="27"/>
      <c r="G277" s="25"/>
      <c r="H277" s="26"/>
      <c r="I277" s="27"/>
      <c r="J277" s="25"/>
      <c r="K277" s="26"/>
    </row>
    <row r="278" spans="1:11" ht="19.5" customHeight="1" thickBot="1">
      <c r="A278" s="568"/>
      <c r="B278" s="14"/>
      <c r="C278" s="36">
        <f>SUM(C274:C277)</f>
        <v>0</v>
      </c>
      <c r="D278" s="37"/>
      <c r="E278" s="41">
        <f>SUM(E274:E277)</f>
        <v>0</v>
      </c>
      <c r="F278" s="36">
        <f>SUM(F274:F277)</f>
        <v>0</v>
      </c>
      <c r="G278" s="37"/>
      <c r="H278" s="41">
        <f>SUM(H274:H277)</f>
        <v>0</v>
      </c>
      <c r="I278" s="36">
        <f>SUM(I274:I277)</f>
        <v>0</v>
      </c>
      <c r="J278" s="37"/>
      <c r="K278" s="41">
        <f>SUM(K274:K277)</f>
        <v>0</v>
      </c>
    </row>
    <row r="279" spans="1:11" ht="19.5" customHeight="1" thickBot="1">
      <c r="A279" s="561" t="s">
        <v>12</v>
      </c>
      <c r="B279" s="562"/>
      <c r="C279" s="38">
        <f>C278</f>
        <v>0</v>
      </c>
      <c r="D279" s="39"/>
      <c r="E279" s="40">
        <f>E278</f>
        <v>0</v>
      </c>
      <c r="F279" s="38">
        <f>F278</f>
        <v>0</v>
      </c>
      <c r="G279" s="39"/>
      <c r="H279" s="40">
        <f>H278</f>
        <v>0</v>
      </c>
      <c r="I279" s="38">
        <f>I278</f>
        <v>0</v>
      </c>
      <c r="J279" s="39"/>
      <c r="K279" s="40">
        <f>K278</f>
        <v>0</v>
      </c>
    </row>
    <row r="280" spans="1:11" ht="19.5" customHeight="1" thickBot="1">
      <c r="A280" s="1"/>
      <c r="B280" s="2"/>
      <c r="C280" s="3"/>
      <c r="D280" s="3"/>
      <c r="E280" s="3"/>
      <c r="F280" s="3"/>
      <c r="G280" s="3"/>
      <c r="H280" s="3"/>
      <c r="I280" s="3"/>
      <c r="J280" s="3"/>
      <c r="K280" s="4"/>
    </row>
    <row r="281" spans="1:11" ht="19.5" customHeight="1" thickBot="1">
      <c r="A281" s="594" t="s">
        <v>52</v>
      </c>
      <c r="B281" s="595"/>
      <c r="C281" s="125">
        <f>C271+C279</f>
        <v>0</v>
      </c>
      <c r="D281" s="126"/>
      <c r="E281" s="127">
        <f>E271+E279</f>
        <v>0</v>
      </c>
      <c r="F281" s="125">
        <f>F271+F279</f>
        <v>0</v>
      </c>
      <c r="G281" s="126"/>
      <c r="H281" s="127">
        <f>H271+H279</f>
        <v>0</v>
      </c>
      <c r="I281" s="125">
        <f>I271+I279</f>
        <v>0</v>
      </c>
      <c r="J281" s="126"/>
      <c r="K281" s="127">
        <f>K271+K279</f>
        <v>0</v>
      </c>
    </row>
    <row r="282" spans="1:11" ht="19.5" customHeight="1" thickBot="1">
      <c r="A282" s="128"/>
      <c r="B282" s="129"/>
      <c r="C282" s="130"/>
      <c r="D282" s="130"/>
      <c r="E282" s="130"/>
      <c r="F282" s="130"/>
      <c r="G282" s="130"/>
      <c r="H282" s="130"/>
      <c r="I282" s="130"/>
      <c r="J282" s="130"/>
      <c r="K282" s="131"/>
    </row>
    <row r="283" spans="1:11" ht="19.5" customHeight="1" thickBot="1">
      <c r="A283" s="588" t="s">
        <v>18</v>
      </c>
      <c r="B283" s="589"/>
      <c r="C283" s="132">
        <f>C116+C185+C233+C256+C281</f>
        <v>0</v>
      </c>
      <c r="D283" s="133"/>
      <c r="E283" s="134">
        <f>E116+E185+E233+E256+E281</f>
        <v>0</v>
      </c>
      <c r="F283" s="132">
        <f>F116+F185+F233+F256+F281</f>
        <v>0</v>
      </c>
      <c r="G283" s="133"/>
      <c r="H283" s="134">
        <f>H116+H185+H233+H256+H281</f>
        <v>0</v>
      </c>
      <c r="I283" s="132">
        <f>I116+I185+I233+I256+I281</f>
        <v>0</v>
      </c>
      <c r="J283" s="133"/>
      <c r="K283" s="134">
        <f>K116+K185+K233+K256+K281</f>
        <v>36</v>
      </c>
    </row>
    <row r="284" spans="1:11" ht="19.5" customHeight="1">
      <c r="A284" s="135"/>
      <c r="B284" s="135"/>
      <c r="C284" s="136"/>
      <c r="D284" s="136"/>
      <c r="E284" s="136"/>
      <c r="F284" s="136"/>
      <c r="G284" s="136"/>
      <c r="H284" s="136"/>
      <c r="I284" s="136"/>
      <c r="J284" s="136"/>
      <c r="K284" s="136"/>
    </row>
    <row r="285" spans="1:11" ht="19.5" customHeight="1">
      <c r="A285" s="590" t="s">
        <v>203</v>
      </c>
      <c r="B285" s="590"/>
      <c r="C285" s="136"/>
      <c r="D285" s="136"/>
      <c r="E285" s="136"/>
      <c r="F285" s="136"/>
      <c r="G285" s="136"/>
      <c r="H285" s="136"/>
      <c r="I285" s="136"/>
      <c r="J285" s="136"/>
      <c r="K285" s="136"/>
    </row>
    <row r="286" ht="12.75" customHeight="1"/>
    <row r="287" ht="12.75" customHeight="1"/>
    <row r="288" spans="1:11" ht="12.75" customHeight="1">
      <c r="A288" s="16"/>
      <c r="B288" s="56"/>
      <c r="C288" s="52"/>
      <c r="D288" s="52"/>
      <c r="E288" s="52"/>
      <c r="F288" s="52"/>
      <c r="G288" s="52"/>
      <c r="H288" s="52"/>
      <c r="I288" s="52"/>
      <c r="J288" s="52"/>
      <c r="K288" s="52"/>
    </row>
    <row r="289" spans="1:11" ht="12.75" customHeight="1">
      <c r="A289" s="511" t="s">
        <v>56</v>
      </c>
      <c r="B289" s="511"/>
      <c r="C289" s="511"/>
      <c r="D289" s="511"/>
      <c r="E289" s="511"/>
      <c r="F289" s="511"/>
      <c r="G289" s="511"/>
      <c r="H289" s="511"/>
      <c r="I289" s="511"/>
      <c r="J289" s="511"/>
      <c r="K289" s="511"/>
    </row>
    <row r="290" ht="12.75" customHeight="1"/>
    <row r="291" spans="8:11" ht="12.75" customHeight="1" thickBot="1">
      <c r="H291" s="512" t="s">
        <v>368</v>
      </c>
      <c r="I291" s="513"/>
      <c r="J291" s="513"/>
      <c r="K291" s="513"/>
    </row>
    <row r="292" spans="1:11" ht="19.5" customHeight="1" thickBot="1">
      <c r="A292" s="514" t="s">
        <v>61</v>
      </c>
      <c r="B292" s="515"/>
      <c r="C292" s="516" t="s">
        <v>77</v>
      </c>
      <c r="D292" s="517"/>
      <c r="E292" s="517"/>
      <c r="F292" s="517"/>
      <c r="G292" s="517"/>
      <c r="H292" s="517"/>
      <c r="I292" s="517"/>
      <c r="J292" s="517"/>
      <c r="K292" s="518"/>
    </row>
    <row r="293" spans="1:11" ht="15.75" customHeight="1" thickBot="1">
      <c r="A293" s="514" t="s">
        <v>62</v>
      </c>
      <c r="B293" s="515"/>
      <c r="C293" s="516" t="s">
        <v>17</v>
      </c>
      <c r="D293" s="517"/>
      <c r="E293" s="517"/>
      <c r="F293" s="517"/>
      <c r="G293" s="517"/>
      <c r="H293" s="517"/>
      <c r="I293" s="517"/>
      <c r="J293" s="517"/>
      <c r="K293" s="518"/>
    </row>
    <row r="294" spans="1:11" ht="15.75" customHeight="1">
      <c r="A294" s="81" t="s">
        <v>63</v>
      </c>
      <c r="B294" s="19" t="s">
        <v>64</v>
      </c>
      <c r="C294" s="519"/>
      <c r="D294" s="520"/>
      <c r="E294" s="520"/>
      <c r="F294" s="520"/>
      <c r="G294" s="520"/>
      <c r="H294" s="520"/>
      <c r="I294" s="520"/>
      <c r="J294" s="520"/>
      <c r="K294" s="521"/>
    </row>
    <row r="295" spans="1:11" ht="15.75" customHeight="1">
      <c r="A295" s="82"/>
      <c r="B295" s="20" t="s">
        <v>65</v>
      </c>
      <c r="C295" s="522"/>
      <c r="D295" s="523"/>
      <c r="E295" s="523"/>
      <c r="F295" s="523"/>
      <c r="G295" s="523"/>
      <c r="H295" s="523"/>
      <c r="I295" s="523"/>
      <c r="J295" s="523"/>
      <c r="K295" s="524"/>
    </row>
    <row r="296" spans="1:11" ht="15.75" customHeight="1">
      <c r="A296" s="82"/>
      <c r="B296" s="20" t="s">
        <v>66</v>
      </c>
      <c r="C296" s="643"/>
      <c r="D296" s="644"/>
      <c r="E296" s="644"/>
      <c r="F296" s="644"/>
      <c r="G296" s="644"/>
      <c r="H296" s="644"/>
      <c r="I296" s="644"/>
      <c r="J296" s="644"/>
      <c r="K296" s="645"/>
    </row>
    <row r="297" spans="1:11" ht="15.75" customHeight="1">
      <c r="A297" s="82"/>
      <c r="B297" s="20" t="s">
        <v>81</v>
      </c>
      <c r="C297" s="643"/>
      <c r="D297" s="644"/>
      <c r="E297" s="644"/>
      <c r="F297" s="644"/>
      <c r="G297" s="644"/>
      <c r="H297" s="644"/>
      <c r="I297" s="644"/>
      <c r="J297" s="644"/>
      <c r="K297" s="645"/>
    </row>
    <row r="298" spans="1:11" ht="15.75" customHeight="1">
      <c r="A298" s="82"/>
      <c r="B298" s="20" t="s">
        <v>67</v>
      </c>
      <c r="C298" s="643"/>
      <c r="D298" s="644"/>
      <c r="E298" s="644"/>
      <c r="F298" s="644"/>
      <c r="G298" s="644"/>
      <c r="H298" s="644"/>
      <c r="I298" s="644"/>
      <c r="J298" s="644"/>
      <c r="K298" s="645"/>
    </row>
    <row r="299" spans="1:11" ht="15.75" customHeight="1">
      <c r="A299" s="82"/>
      <c r="B299" s="20" t="s">
        <v>92</v>
      </c>
      <c r="C299" s="634"/>
      <c r="D299" s="635"/>
      <c r="E299" s="635"/>
      <c r="F299" s="635"/>
      <c r="G299" s="635"/>
      <c r="H299" s="635"/>
      <c r="I299" s="635"/>
      <c r="J299" s="635"/>
      <c r="K299" s="636"/>
    </row>
    <row r="300" spans="1:11" ht="15.75" customHeight="1">
      <c r="A300" s="82"/>
      <c r="B300" s="20" t="s">
        <v>370</v>
      </c>
      <c r="C300" s="634"/>
      <c r="D300" s="635"/>
      <c r="E300" s="635"/>
      <c r="F300" s="635"/>
      <c r="G300" s="635"/>
      <c r="H300" s="635"/>
      <c r="I300" s="635"/>
      <c r="J300" s="635"/>
      <c r="K300" s="636"/>
    </row>
    <row r="301" spans="1:11" ht="19.5" customHeight="1">
      <c r="A301" s="82"/>
      <c r="B301" s="20" t="s">
        <v>328</v>
      </c>
      <c r="C301" s="634"/>
      <c r="D301" s="635"/>
      <c r="E301" s="635"/>
      <c r="F301" s="635"/>
      <c r="G301" s="635"/>
      <c r="H301" s="635"/>
      <c r="I301" s="635"/>
      <c r="J301" s="635"/>
      <c r="K301" s="636"/>
    </row>
    <row r="302" spans="1:11" ht="19.5" customHeight="1">
      <c r="A302" s="82"/>
      <c r="B302" s="20" t="s">
        <v>362</v>
      </c>
      <c r="C302" s="634"/>
      <c r="D302" s="635"/>
      <c r="E302" s="635"/>
      <c r="F302" s="635"/>
      <c r="G302" s="635"/>
      <c r="H302" s="635"/>
      <c r="I302" s="635"/>
      <c r="J302" s="635"/>
      <c r="K302" s="636"/>
    </row>
    <row r="303" spans="1:11" ht="19.5" customHeight="1" thickBot="1">
      <c r="A303" s="83"/>
      <c r="B303" s="21" t="s">
        <v>371</v>
      </c>
      <c r="C303" s="646"/>
      <c r="D303" s="647"/>
      <c r="E303" s="647"/>
      <c r="F303" s="647"/>
      <c r="G303" s="647"/>
      <c r="H303" s="647"/>
      <c r="I303" s="647"/>
      <c r="J303" s="647"/>
      <c r="K303" s="648"/>
    </row>
    <row r="304" spans="1:11" ht="15" customHeight="1" thickBot="1">
      <c r="A304" s="537" t="s">
        <v>68</v>
      </c>
      <c r="B304" s="538"/>
      <c r="C304" s="538"/>
      <c r="D304" s="538"/>
      <c r="E304" s="538"/>
      <c r="F304" s="538"/>
      <c r="G304" s="538"/>
      <c r="H304" s="538"/>
      <c r="I304" s="538"/>
      <c r="J304" s="538"/>
      <c r="K304" s="599"/>
    </row>
    <row r="305" spans="1:11" ht="15" customHeight="1">
      <c r="A305" s="541" t="s">
        <v>82</v>
      </c>
      <c r="B305" s="542"/>
      <c r="C305" s="542"/>
      <c r="D305" s="542"/>
      <c r="E305" s="542"/>
      <c r="F305" s="542"/>
      <c r="G305" s="542"/>
      <c r="H305" s="542"/>
      <c r="I305" s="542"/>
      <c r="J305" s="542"/>
      <c r="K305" s="543"/>
    </row>
    <row r="306" spans="1:11" ht="15" customHeight="1" thickBot="1">
      <c r="A306" s="544" t="s">
        <v>43</v>
      </c>
      <c r="B306" s="545"/>
      <c r="C306" s="546"/>
      <c r="D306" s="546"/>
      <c r="E306" s="546"/>
      <c r="F306" s="546"/>
      <c r="G306" s="546"/>
      <c r="H306" s="546"/>
      <c r="I306" s="546"/>
      <c r="J306" s="546"/>
      <c r="K306" s="547"/>
    </row>
    <row r="307" spans="1:11" ht="31.5" customHeight="1" thickBot="1">
      <c r="A307" s="548" t="s">
        <v>44</v>
      </c>
      <c r="B307" s="549"/>
      <c r="C307" s="550" t="s">
        <v>329</v>
      </c>
      <c r="D307" s="551"/>
      <c r="E307" s="552"/>
      <c r="F307" s="550" t="s">
        <v>363</v>
      </c>
      <c r="G307" s="551"/>
      <c r="H307" s="552"/>
      <c r="I307" s="550" t="s">
        <v>369</v>
      </c>
      <c r="J307" s="551"/>
      <c r="K307" s="552"/>
    </row>
    <row r="308" spans="1:11" ht="38.25" customHeight="1">
      <c r="A308" s="609" t="s">
        <v>83</v>
      </c>
      <c r="B308" s="611" t="s">
        <v>84</v>
      </c>
      <c r="C308" s="600" t="s">
        <v>29</v>
      </c>
      <c r="D308" s="601"/>
      <c r="E308" s="602" t="s">
        <v>30</v>
      </c>
      <c r="F308" s="600" t="s">
        <v>29</v>
      </c>
      <c r="G308" s="601"/>
      <c r="H308" s="602" t="s">
        <v>30</v>
      </c>
      <c r="I308" s="600" t="s">
        <v>29</v>
      </c>
      <c r="J308" s="601"/>
      <c r="K308" s="602" t="s">
        <v>30</v>
      </c>
    </row>
    <row r="309" spans="1:11" ht="15" customHeight="1" thickBot="1">
      <c r="A309" s="610"/>
      <c r="B309" s="612"/>
      <c r="C309" s="200" t="s">
        <v>31</v>
      </c>
      <c r="D309" s="201" t="s">
        <v>32</v>
      </c>
      <c r="E309" s="603"/>
      <c r="F309" s="200" t="s">
        <v>31</v>
      </c>
      <c r="G309" s="201" t="s">
        <v>32</v>
      </c>
      <c r="H309" s="603"/>
      <c r="I309" s="200" t="s">
        <v>31</v>
      </c>
      <c r="J309" s="201" t="s">
        <v>32</v>
      </c>
      <c r="K309" s="603"/>
    </row>
    <row r="310" spans="1:11" ht="15" customHeight="1">
      <c r="A310" s="604" t="s">
        <v>98</v>
      </c>
      <c r="B310" s="202"/>
      <c r="C310" s="203"/>
      <c r="D310" s="204"/>
      <c r="E310" s="205"/>
      <c r="F310" s="203"/>
      <c r="G310" s="204"/>
      <c r="H310" s="205"/>
      <c r="I310" s="203"/>
      <c r="J310" s="204"/>
      <c r="K310" s="205"/>
    </row>
    <row r="311" spans="1:11" ht="14.25" customHeight="1" thickBot="1">
      <c r="A311" s="605"/>
      <c r="B311" s="206"/>
      <c r="C311" s="207"/>
      <c r="D311" s="208"/>
      <c r="E311" s="209"/>
      <c r="F311" s="207"/>
      <c r="G311" s="208"/>
      <c r="H311" s="209"/>
      <c r="I311" s="207"/>
      <c r="J311" s="208"/>
      <c r="K311" s="209"/>
    </row>
    <row r="312" spans="1:11" ht="15" customHeight="1" thickBot="1">
      <c r="A312" s="606"/>
      <c r="B312" s="210" t="s">
        <v>88</v>
      </c>
      <c r="C312" s="211">
        <f>SUM(C310:C311)</f>
        <v>0</v>
      </c>
      <c r="D312" s="212"/>
      <c r="E312" s="213">
        <f>SUM(E310:E311)</f>
        <v>0</v>
      </c>
      <c r="F312" s="211">
        <f>SUM(F310:F311)</f>
        <v>0</v>
      </c>
      <c r="G312" s="212"/>
      <c r="H312" s="213">
        <f>SUM(H310:H311)</f>
        <v>0</v>
      </c>
      <c r="I312" s="211">
        <f>SUM(I310:I311)</f>
        <v>0</v>
      </c>
      <c r="J312" s="212"/>
      <c r="K312" s="213">
        <f>SUM(K310:K311)</f>
        <v>0</v>
      </c>
    </row>
    <row r="313" spans="1:11" ht="15" customHeight="1" thickBot="1">
      <c r="A313" s="607" t="s">
        <v>43</v>
      </c>
      <c r="B313" s="608"/>
      <c r="C313" s="214">
        <f>C312</f>
        <v>0</v>
      </c>
      <c r="D313" s="215"/>
      <c r="E313" s="216">
        <f>E312</f>
        <v>0</v>
      </c>
      <c r="F313" s="214">
        <f>F312</f>
        <v>0</v>
      </c>
      <c r="G313" s="215"/>
      <c r="H313" s="216">
        <f>H312</f>
        <v>0</v>
      </c>
      <c r="I313" s="214">
        <f>I312</f>
        <v>0</v>
      </c>
      <c r="J313" s="215"/>
      <c r="K313" s="216">
        <f>K312</f>
        <v>0</v>
      </c>
    </row>
    <row r="314" spans="1:11" ht="15" customHeight="1" thickBot="1">
      <c r="A314" s="217"/>
      <c r="B314" s="218"/>
      <c r="C314" s="219"/>
      <c r="D314" s="219"/>
      <c r="E314" s="219"/>
      <c r="F314" s="219"/>
      <c r="G314" s="219"/>
      <c r="H314" s="219"/>
      <c r="I314" s="219"/>
      <c r="J314" s="219"/>
      <c r="K314" s="220"/>
    </row>
    <row r="315" spans="1:11" ht="15" customHeight="1" thickBot="1">
      <c r="A315" s="613" t="s">
        <v>85</v>
      </c>
      <c r="B315" s="614"/>
      <c r="C315" s="615"/>
      <c r="D315" s="615"/>
      <c r="E315" s="615"/>
      <c r="F315" s="615"/>
      <c r="G315" s="615"/>
      <c r="H315" s="615"/>
      <c r="I315" s="615"/>
      <c r="J315" s="615"/>
      <c r="K315" s="616"/>
    </row>
    <row r="316" spans="1:11" ht="15" customHeight="1">
      <c r="A316" s="604" t="s">
        <v>99</v>
      </c>
      <c r="B316" s="202"/>
      <c r="C316" s="203"/>
      <c r="D316" s="204"/>
      <c r="E316" s="221"/>
      <c r="F316" s="203"/>
      <c r="G316" s="204"/>
      <c r="H316" s="222"/>
      <c r="I316" s="203"/>
      <c r="J316" s="204"/>
      <c r="K316" s="223"/>
    </row>
    <row r="317" spans="1:11" ht="15" customHeight="1">
      <c r="A317" s="605"/>
      <c r="B317" s="206"/>
      <c r="C317" s="207"/>
      <c r="D317" s="208"/>
      <c r="E317" s="224"/>
      <c r="F317" s="207"/>
      <c r="G317" s="208"/>
      <c r="H317" s="224"/>
      <c r="I317" s="207"/>
      <c r="J317" s="208"/>
      <c r="K317" s="209"/>
    </row>
    <row r="318" spans="1:11" ht="15" customHeight="1">
      <c r="A318" s="605"/>
      <c r="B318" s="225"/>
      <c r="C318" s="207"/>
      <c r="D318" s="208"/>
      <c r="E318" s="224"/>
      <c r="F318" s="207"/>
      <c r="G318" s="208"/>
      <c r="H318" s="224"/>
      <c r="I318" s="207"/>
      <c r="J318" s="208"/>
      <c r="K318" s="209"/>
    </row>
    <row r="319" spans="1:11" ht="15" customHeight="1">
      <c r="A319" s="605"/>
      <c r="B319" s="225"/>
      <c r="C319" s="207"/>
      <c r="D319" s="208"/>
      <c r="E319" s="224"/>
      <c r="F319" s="207"/>
      <c r="G319" s="208"/>
      <c r="H319" s="224"/>
      <c r="I319" s="207"/>
      <c r="J319" s="208"/>
      <c r="K319" s="209"/>
    </row>
    <row r="320" spans="1:11" ht="15" customHeight="1" thickBot="1">
      <c r="A320" s="605"/>
      <c r="B320" s="226"/>
      <c r="C320" s="227"/>
      <c r="D320" s="228"/>
      <c r="E320" s="229"/>
      <c r="F320" s="207"/>
      <c r="G320" s="228"/>
      <c r="H320" s="224"/>
      <c r="I320" s="207"/>
      <c r="J320" s="228"/>
      <c r="K320" s="209"/>
    </row>
    <row r="321" spans="1:11" ht="15" customHeight="1" thickBot="1">
      <c r="A321" s="606"/>
      <c r="B321" s="210" t="s">
        <v>88</v>
      </c>
      <c r="C321" s="211">
        <f>SUM(C316:C320)</f>
        <v>0</v>
      </c>
      <c r="D321" s="212"/>
      <c r="E321" s="213">
        <f>SUM(E316:E320)</f>
        <v>0</v>
      </c>
      <c r="F321" s="211">
        <f>SUM(F316:F320)</f>
        <v>0</v>
      </c>
      <c r="G321" s="212"/>
      <c r="H321" s="213">
        <f>SUM(H316:H320)</f>
        <v>0</v>
      </c>
      <c r="I321" s="211">
        <f>SUM(I316:I320)</f>
        <v>0</v>
      </c>
      <c r="J321" s="212"/>
      <c r="K321" s="213">
        <f>SUM(K316:K320)</f>
        <v>0</v>
      </c>
    </row>
    <row r="322" spans="1:11" ht="15" customHeight="1" thickBot="1">
      <c r="A322" s="217"/>
      <c r="B322" s="218"/>
      <c r="C322" s="219"/>
      <c r="D322" s="219"/>
      <c r="E322" s="219"/>
      <c r="F322" s="219"/>
      <c r="G322" s="219"/>
      <c r="H322" s="219"/>
      <c r="I322" s="219"/>
      <c r="J322" s="219"/>
      <c r="K322" s="220"/>
    </row>
    <row r="323" spans="1:11" ht="15" customHeight="1">
      <c r="A323" s="604" t="s">
        <v>120</v>
      </c>
      <c r="B323" s="202"/>
      <c r="C323" s="203"/>
      <c r="D323" s="204"/>
      <c r="E323" s="223"/>
      <c r="F323" s="203"/>
      <c r="G323" s="204"/>
      <c r="H323" s="223"/>
      <c r="I323" s="203"/>
      <c r="J323" s="204"/>
      <c r="K323" s="223"/>
    </row>
    <row r="324" spans="1:11" ht="15" customHeight="1">
      <c r="A324" s="605"/>
      <c r="B324" s="206"/>
      <c r="C324" s="207"/>
      <c r="D324" s="208"/>
      <c r="E324" s="209"/>
      <c r="F324" s="207"/>
      <c r="G324" s="208"/>
      <c r="H324" s="209"/>
      <c r="I324" s="207"/>
      <c r="J324" s="208"/>
      <c r="K324" s="209"/>
    </row>
    <row r="325" spans="1:11" ht="15" customHeight="1">
      <c r="A325" s="605"/>
      <c r="B325" s="225"/>
      <c r="C325" s="207"/>
      <c r="D325" s="208"/>
      <c r="E325" s="209"/>
      <c r="F325" s="207"/>
      <c r="G325" s="208"/>
      <c r="H325" s="209"/>
      <c r="I325" s="207"/>
      <c r="J325" s="208"/>
      <c r="K325" s="209"/>
    </row>
    <row r="326" spans="1:11" ht="15" customHeight="1">
      <c r="A326" s="605"/>
      <c r="B326" s="225"/>
      <c r="C326" s="207"/>
      <c r="D326" s="208"/>
      <c r="E326" s="209"/>
      <c r="F326" s="207"/>
      <c r="G326" s="208"/>
      <c r="H326" s="209"/>
      <c r="I326" s="207"/>
      <c r="J326" s="208"/>
      <c r="K326" s="209"/>
    </row>
    <row r="327" spans="1:11" ht="15" customHeight="1" thickBot="1">
      <c r="A327" s="605"/>
      <c r="B327" s="226"/>
      <c r="C327" s="227"/>
      <c r="D327" s="228"/>
      <c r="E327" s="230"/>
      <c r="F327" s="207"/>
      <c r="G327" s="208"/>
      <c r="H327" s="209"/>
      <c r="I327" s="207"/>
      <c r="J327" s="208"/>
      <c r="K327" s="209"/>
    </row>
    <row r="328" spans="1:11" ht="15" customHeight="1" thickBot="1">
      <c r="A328" s="606"/>
      <c r="B328" s="210" t="s">
        <v>88</v>
      </c>
      <c r="C328" s="211">
        <f>SUM(C323:C327)</f>
        <v>0</v>
      </c>
      <c r="D328" s="212"/>
      <c r="E328" s="213">
        <f>SUM(E323:E327)</f>
        <v>0</v>
      </c>
      <c r="F328" s="211">
        <f>SUM(F323:F327)</f>
        <v>0</v>
      </c>
      <c r="G328" s="212"/>
      <c r="H328" s="213">
        <f>SUM(H323:H327)</f>
        <v>0</v>
      </c>
      <c r="I328" s="211">
        <f>SUM(I323:I327)</f>
        <v>0</v>
      </c>
      <c r="J328" s="212"/>
      <c r="K328" s="213">
        <f>SUM(K323:K327)</f>
        <v>0</v>
      </c>
    </row>
    <row r="329" spans="1:11" ht="15" customHeight="1" thickBot="1">
      <c r="A329" s="217"/>
      <c r="B329" s="231"/>
      <c r="C329" s="219"/>
      <c r="D329" s="219"/>
      <c r="E329" s="219"/>
      <c r="F329" s="219"/>
      <c r="G329" s="219"/>
      <c r="H329" s="219"/>
      <c r="I329" s="219"/>
      <c r="J329" s="219"/>
      <c r="K329" s="220"/>
    </row>
    <row r="330" spans="1:11" ht="15" customHeight="1">
      <c r="A330" s="618"/>
      <c r="B330" s="232"/>
      <c r="C330" s="207"/>
      <c r="D330" s="208"/>
      <c r="E330" s="208"/>
      <c r="F330" s="208"/>
      <c r="G330" s="208"/>
      <c r="H330" s="208"/>
      <c r="I330" s="208"/>
      <c r="J330" s="208"/>
      <c r="K330" s="209"/>
    </row>
    <row r="331" spans="1:11" ht="15" customHeight="1" thickBot="1">
      <c r="A331" s="618"/>
      <c r="B331" s="247"/>
      <c r="C331" s="235"/>
      <c r="D331" s="236"/>
      <c r="E331" s="245"/>
      <c r="F331" s="236"/>
      <c r="G331" s="236"/>
      <c r="H331" s="236"/>
      <c r="I331" s="208"/>
      <c r="J331" s="208"/>
      <c r="K331" s="237"/>
    </row>
    <row r="332" spans="1:11" ht="15" customHeight="1" hidden="1" thickBot="1">
      <c r="A332" s="618"/>
      <c r="B332" s="247"/>
      <c r="C332" s="235"/>
      <c r="D332" s="236"/>
      <c r="E332" s="245"/>
      <c r="F332" s="236"/>
      <c r="G332" s="236"/>
      <c r="H332" s="245"/>
      <c r="I332" s="208"/>
      <c r="J332" s="208"/>
      <c r="K332" s="237"/>
    </row>
    <row r="333" spans="1:11" ht="15" customHeight="1" hidden="1" thickBot="1">
      <c r="A333" s="618"/>
      <c r="B333" s="247"/>
      <c r="C333" s="235"/>
      <c r="D333" s="236"/>
      <c r="E333" s="245"/>
      <c r="F333" s="236"/>
      <c r="G333" s="236"/>
      <c r="H333" s="236"/>
      <c r="I333" s="236"/>
      <c r="J333" s="236"/>
      <c r="K333" s="246"/>
    </row>
    <row r="334" spans="1:11" ht="15" customHeight="1" hidden="1" thickBot="1">
      <c r="A334" s="618"/>
      <c r="B334" s="247"/>
      <c r="C334" s="235"/>
      <c r="D334" s="236"/>
      <c r="E334" s="245"/>
      <c r="F334" s="236"/>
      <c r="G334" s="236"/>
      <c r="H334" s="236"/>
      <c r="I334" s="236"/>
      <c r="J334" s="236"/>
      <c r="K334" s="246"/>
    </row>
    <row r="335" spans="1:11" ht="15" customHeight="1" hidden="1" thickBot="1">
      <c r="A335" s="618"/>
      <c r="B335" s="247"/>
      <c r="C335" s="235"/>
      <c r="D335" s="236"/>
      <c r="E335" s="245"/>
      <c r="F335" s="236"/>
      <c r="G335" s="236"/>
      <c r="H335" s="236"/>
      <c r="I335" s="236"/>
      <c r="J335" s="236"/>
      <c r="K335" s="246"/>
    </row>
    <row r="336" spans="1:11" ht="15" customHeight="1" hidden="1" thickBot="1">
      <c r="A336" s="618"/>
      <c r="B336" s="247"/>
      <c r="C336" s="235"/>
      <c r="D336" s="236"/>
      <c r="E336" s="245"/>
      <c r="F336" s="236"/>
      <c r="G336" s="236"/>
      <c r="H336" s="236"/>
      <c r="I336" s="236"/>
      <c r="J336" s="236"/>
      <c r="K336" s="246"/>
    </row>
    <row r="337" spans="1:11" ht="15" customHeight="1" hidden="1" thickBot="1">
      <c r="A337" s="618"/>
      <c r="B337" s="247"/>
      <c r="C337" s="235"/>
      <c r="D337" s="236"/>
      <c r="E337" s="208"/>
      <c r="F337" s="236"/>
      <c r="G337" s="236"/>
      <c r="H337" s="208"/>
      <c r="I337" s="208"/>
      <c r="J337" s="208"/>
      <c r="K337" s="237"/>
    </row>
    <row r="338" spans="1:11" ht="15" customHeight="1" hidden="1" thickBot="1" thickTop="1">
      <c r="A338" s="618"/>
      <c r="B338" s="244"/>
      <c r="C338" s="235"/>
      <c r="D338" s="236"/>
      <c r="E338" s="245"/>
      <c r="F338" s="236"/>
      <c r="G338" s="236"/>
      <c r="H338" s="236"/>
      <c r="I338" s="208"/>
      <c r="J338" s="208"/>
      <c r="K338" s="237"/>
    </row>
    <row r="339" spans="1:11" ht="15" customHeight="1" hidden="1" thickBot="1">
      <c r="A339" s="618"/>
      <c r="B339" s="247"/>
      <c r="C339" s="235"/>
      <c r="D339" s="236"/>
      <c r="E339" s="245"/>
      <c r="F339" s="236"/>
      <c r="G339" s="236"/>
      <c r="H339" s="236"/>
      <c r="I339" s="236"/>
      <c r="J339" s="236"/>
      <c r="K339" s="246"/>
    </row>
    <row r="340" spans="1:11" ht="15" customHeight="1" hidden="1" thickBot="1">
      <c r="A340" s="618"/>
      <c r="B340" s="247"/>
      <c r="C340" s="235"/>
      <c r="D340" s="236"/>
      <c r="E340" s="245"/>
      <c r="F340" s="236"/>
      <c r="G340" s="236"/>
      <c r="H340" s="236"/>
      <c r="I340" s="236"/>
      <c r="J340" s="236"/>
      <c r="K340" s="246"/>
    </row>
    <row r="341" spans="1:11" ht="15" customHeight="1" hidden="1" thickBot="1">
      <c r="A341" s="618"/>
      <c r="B341" s="247"/>
      <c r="C341" s="235"/>
      <c r="D341" s="236"/>
      <c r="E341" s="245"/>
      <c r="F341" s="236"/>
      <c r="G341" s="236"/>
      <c r="H341" s="236"/>
      <c r="I341" s="236"/>
      <c r="J341" s="236"/>
      <c r="K341" s="246"/>
    </row>
    <row r="342" spans="1:11" ht="15" customHeight="1" hidden="1" thickBot="1">
      <c r="A342" s="618"/>
      <c r="B342" s="247"/>
      <c r="C342" s="235"/>
      <c r="D342" s="236"/>
      <c r="E342" s="245"/>
      <c r="F342" s="236"/>
      <c r="G342" s="236"/>
      <c r="H342" s="236"/>
      <c r="I342" s="236"/>
      <c r="J342" s="236"/>
      <c r="K342" s="246"/>
    </row>
    <row r="343" spans="1:11" ht="15" customHeight="1" hidden="1" thickBot="1">
      <c r="A343" s="618"/>
      <c r="B343" s="247"/>
      <c r="C343" s="235"/>
      <c r="D343" s="236"/>
      <c r="E343" s="245"/>
      <c r="F343" s="236"/>
      <c r="G343" s="236"/>
      <c r="H343" s="236"/>
      <c r="I343" s="236"/>
      <c r="J343" s="236"/>
      <c r="K343" s="246"/>
    </row>
    <row r="344" spans="1:11" ht="15" customHeight="1" hidden="1" thickBot="1">
      <c r="A344" s="618"/>
      <c r="B344" s="247"/>
      <c r="C344" s="235"/>
      <c r="D344" s="236"/>
      <c r="E344" s="245"/>
      <c r="F344" s="236"/>
      <c r="G344" s="236"/>
      <c r="H344" s="236"/>
      <c r="I344" s="236"/>
      <c r="J344" s="236"/>
      <c r="K344" s="246"/>
    </row>
    <row r="345" spans="1:11" ht="15" customHeight="1" thickBot="1">
      <c r="A345" s="618"/>
      <c r="B345" s="247"/>
      <c r="C345" s="235"/>
      <c r="D345" s="236"/>
      <c r="E345" s="245"/>
      <c r="F345" s="236"/>
      <c r="G345" s="236"/>
      <c r="H345" s="236"/>
      <c r="I345" s="236"/>
      <c r="J345" s="236"/>
      <c r="K345" s="246"/>
    </row>
    <row r="346" spans="1:11" ht="15" customHeight="1" thickBot="1">
      <c r="A346" s="618"/>
      <c r="B346" s="247"/>
      <c r="C346" s="235"/>
      <c r="D346" s="236"/>
      <c r="E346" s="245"/>
      <c r="F346" s="236"/>
      <c r="G346" s="236"/>
      <c r="H346" s="245"/>
      <c r="I346" s="208"/>
      <c r="J346" s="208"/>
      <c r="K346" s="237"/>
    </row>
    <row r="347" spans="1:11" ht="15" customHeight="1" thickBot="1">
      <c r="A347" s="618"/>
      <c r="B347" s="247"/>
      <c r="C347" s="235"/>
      <c r="D347" s="236"/>
      <c r="E347" s="245"/>
      <c r="F347" s="236"/>
      <c r="G347" s="236"/>
      <c r="H347" s="245"/>
      <c r="I347" s="208"/>
      <c r="J347" s="208"/>
      <c r="K347" s="237"/>
    </row>
    <row r="348" spans="1:11" ht="15" customHeight="1" thickBot="1">
      <c r="A348" s="618"/>
      <c r="B348" s="247"/>
      <c r="C348" s="235"/>
      <c r="D348" s="236"/>
      <c r="E348" s="245"/>
      <c r="F348" s="236"/>
      <c r="G348" s="236"/>
      <c r="H348" s="245"/>
      <c r="I348" s="208"/>
      <c r="J348" s="208"/>
      <c r="K348" s="237"/>
    </row>
    <row r="349" spans="1:11" ht="15" customHeight="1" thickBot="1">
      <c r="A349" s="618"/>
      <c r="B349" s="247"/>
      <c r="C349" s="248"/>
      <c r="D349" s="249"/>
      <c r="E349" s="250"/>
      <c r="F349" s="249"/>
      <c r="G349" s="249"/>
      <c r="H349" s="249"/>
      <c r="I349" s="228"/>
      <c r="J349" s="228"/>
      <c r="K349" s="251"/>
    </row>
    <row r="350" spans="1:11" ht="15" customHeight="1" thickBot="1">
      <c r="A350" s="619"/>
      <c r="B350" s="252" t="s">
        <v>88</v>
      </c>
      <c r="C350" s="211">
        <f>SUM(C330:C349)</f>
        <v>0</v>
      </c>
      <c r="D350" s="212"/>
      <c r="E350" s="212">
        <f>SUM(E330:E349)</f>
        <v>0</v>
      </c>
      <c r="F350" s="212">
        <f>SUM(F330:F349)</f>
        <v>0</v>
      </c>
      <c r="G350" s="212"/>
      <c r="H350" s="212">
        <f>SUM(H330:H349)</f>
        <v>0</v>
      </c>
      <c r="I350" s="212">
        <f>SUM(I330:I349)</f>
        <v>0</v>
      </c>
      <c r="J350" s="212"/>
      <c r="K350" s="253">
        <f>SUM(K330:K349)</f>
        <v>0</v>
      </c>
    </row>
    <row r="351" spans="1:11" ht="15" customHeight="1" thickBot="1">
      <c r="A351" s="217"/>
      <c r="B351" s="218"/>
      <c r="C351" s="219"/>
      <c r="D351" s="219"/>
      <c r="E351" s="219"/>
      <c r="F351" s="219"/>
      <c r="G351" s="219"/>
      <c r="H351" s="219"/>
      <c r="I351" s="219"/>
      <c r="J351" s="219"/>
      <c r="K351" s="220"/>
    </row>
    <row r="352" spans="1:11" ht="15" customHeight="1" thickBot="1">
      <c r="A352" s="607" t="s">
        <v>45</v>
      </c>
      <c r="B352" s="608"/>
      <c r="C352" s="214">
        <f aca="true" t="shared" si="0" ref="C352:K352">C321+C328+C350</f>
        <v>0</v>
      </c>
      <c r="D352" s="214">
        <f t="shared" si="0"/>
        <v>0</v>
      </c>
      <c r="E352" s="214">
        <f t="shared" si="0"/>
        <v>0</v>
      </c>
      <c r="F352" s="214">
        <f t="shared" si="0"/>
        <v>0</v>
      </c>
      <c r="G352" s="214">
        <f t="shared" si="0"/>
        <v>0</v>
      </c>
      <c r="H352" s="214">
        <f t="shared" si="0"/>
        <v>0</v>
      </c>
      <c r="I352" s="214">
        <f t="shared" si="0"/>
        <v>0</v>
      </c>
      <c r="J352" s="214">
        <f t="shared" si="0"/>
        <v>0</v>
      </c>
      <c r="K352" s="214">
        <f t="shared" si="0"/>
        <v>0</v>
      </c>
    </row>
    <row r="353" spans="1:11" ht="15" customHeight="1">
      <c r="A353" s="217"/>
      <c r="B353" s="218"/>
      <c r="C353" s="219"/>
      <c r="D353" s="219"/>
      <c r="E353" s="219"/>
      <c r="F353" s="219"/>
      <c r="G353" s="219"/>
      <c r="H353" s="219"/>
      <c r="I353" s="219"/>
      <c r="J353" s="219"/>
      <c r="K353" s="220"/>
    </row>
    <row r="354" spans="1:11" ht="15" customHeight="1" thickBot="1">
      <c r="A354" s="217"/>
      <c r="B354" s="218"/>
      <c r="C354" s="219"/>
      <c r="D354" s="219"/>
      <c r="E354" s="219"/>
      <c r="F354" s="219"/>
      <c r="G354" s="219"/>
      <c r="H354" s="219"/>
      <c r="I354" s="219"/>
      <c r="J354" s="219"/>
      <c r="K354" s="220"/>
    </row>
    <row r="355" spans="1:11" ht="15" customHeight="1">
      <c r="A355" s="604" t="s">
        <v>103</v>
      </c>
      <c r="B355" s="202"/>
      <c r="C355" s="203"/>
      <c r="D355" s="204"/>
      <c r="E355" s="223"/>
      <c r="F355" s="203"/>
      <c r="G355" s="204"/>
      <c r="H355" s="254"/>
      <c r="I355" s="203"/>
      <c r="J355" s="204"/>
      <c r="K355" s="254"/>
    </row>
    <row r="356" spans="1:11" ht="19.5" customHeight="1">
      <c r="A356" s="605"/>
      <c r="B356" s="206"/>
      <c r="C356" s="207"/>
      <c r="D356" s="208"/>
      <c r="E356" s="209"/>
      <c r="F356" s="207"/>
      <c r="G356" s="208"/>
      <c r="H356" s="209"/>
      <c r="I356" s="207"/>
      <c r="J356" s="208"/>
      <c r="K356" s="209"/>
    </row>
    <row r="357" spans="1:11" ht="21.75" customHeight="1">
      <c r="A357" s="605"/>
      <c r="B357" s="225"/>
      <c r="C357" s="207"/>
      <c r="D357" s="208"/>
      <c r="E357" s="209"/>
      <c r="F357" s="207"/>
      <c r="G357" s="208"/>
      <c r="H357" s="209"/>
      <c r="I357" s="207"/>
      <c r="J357" s="208"/>
      <c r="K357" s="209"/>
    </row>
    <row r="358" spans="1:11" ht="26.25" customHeight="1">
      <c r="A358" s="605"/>
      <c r="B358" s="225"/>
      <c r="C358" s="207"/>
      <c r="D358" s="208"/>
      <c r="E358" s="209"/>
      <c r="F358" s="207"/>
      <c r="G358" s="208"/>
      <c r="H358" s="209"/>
      <c r="I358" s="207"/>
      <c r="J358" s="208"/>
      <c r="K358" s="209"/>
    </row>
    <row r="359" spans="1:11" ht="15" customHeight="1" thickBot="1">
      <c r="A359" s="605"/>
      <c r="B359" s="226"/>
      <c r="C359" s="227"/>
      <c r="D359" s="228"/>
      <c r="E359" s="230"/>
      <c r="F359" s="207"/>
      <c r="G359" s="208"/>
      <c r="H359" s="209"/>
      <c r="I359" s="207"/>
      <c r="J359" s="208"/>
      <c r="K359" s="209"/>
    </row>
    <row r="360" spans="1:11" ht="15" customHeight="1" thickBot="1">
      <c r="A360" s="606"/>
      <c r="B360" s="210" t="s">
        <v>88</v>
      </c>
      <c r="C360" s="211">
        <f>SUM(C355:C359)</f>
        <v>0</v>
      </c>
      <c r="D360" s="212"/>
      <c r="E360" s="213">
        <f>SUM(E355:E359)</f>
        <v>0</v>
      </c>
      <c r="F360" s="211">
        <f>SUM(F355:F359)</f>
        <v>0</v>
      </c>
      <c r="G360" s="212"/>
      <c r="H360" s="213">
        <f>SUM(H355:H359)</f>
        <v>0</v>
      </c>
      <c r="I360" s="211">
        <f>SUM(I355:I359)</f>
        <v>0</v>
      </c>
      <c r="J360" s="212"/>
      <c r="K360" s="213">
        <f>SUM(K355:K359)</f>
        <v>0</v>
      </c>
    </row>
    <row r="361" spans="1:11" ht="15" customHeight="1" thickBot="1">
      <c r="A361" s="607" t="s">
        <v>47</v>
      </c>
      <c r="B361" s="608" t="s">
        <v>18</v>
      </c>
      <c r="C361" s="214">
        <f>C360</f>
        <v>0</v>
      </c>
      <c r="D361" s="214">
        <f aca="true" t="shared" si="1" ref="D361:K361">D360</f>
        <v>0</v>
      </c>
      <c r="E361" s="214">
        <f t="shared" si="1"/>
        <v>0</v>
      </c>
      <c r="F361" s="214">
        <f t="shared" si="1"/>
        <v>0</v>
      </c>
      <c r="G361" s="214">
        <f t="shared" si="1"/>
        <v>0</v>
      </c>
      <c r="H361" s="214">
        <f t="shared" si="1"/>
        <v>0</v>
      </c>
      <c r="I361" s="214">
        <f t="shared" si="1"/>
        <v>0</v>
      </c>
      <c r="J361" s="214">
        <f t="shared" si="1"/>
        <v>0</v>
      </c>
      <c r="K361" s="214">
        <f t="shared" si="1"/>
        <v>0</v>
      </c>
    </row>
    <row r="362" spans="1:11" ht="15" customHeight="1">
      <c r="A362" s="217"/>
      <c r="B362" s="218"/>
      <c r="C362" s="219"/>
      <c r="D362" s="219"/>
      <c r="E362" s="219"/>
      <c r="F362" s="219"/>
      <c r="G362" s="219"/>
      <c r="H362" s="219"/>
      <c r="I362" s="219"/>
      <c r="J362" s="219"/>
      <c r="K362" s="220"/>
    </row>
    <row r="363" spans="1:11" ht="15" customHeight="1" thickBot="1">
      <c r="A363" s="217"/>
      <c r="B363" s="218"/>
      <c r="C363" s="219"/>
      <c r="D363" s="219"/>
      <c r="E363" s="219"/>
      <c r="F363" s="219"/>
      <c r="G363" s="219"/>
      <c r="H363" s="219"/>
      <c r="I363" s="219"/>
      <c r="J363" s="219"/>
      <c r="K363" s="220"/>
    </row>
    <row r="364" spans="1:11" ht="15" customHeight="1" thickBot="1">
      <c r="A364" s="620" t="s">
        <v>48</v>
      </c>
      <c r="B364" s="621"/>
      <c r="C364" s="255">
        <f aca="true" t="shared" si="2" ref="C364:K364">C313+C352+C361</f>
        <v>0</v>
      </c>
      <c r="D364" s="255">
        <f t="shared" si="2"/>
        <v>0</v>
      </c>
      <c r="E364" s="255">
        <f t="shared" si="2"/>
        <v>0</v>
      </c>
      <c r="F364" s="255">
        <f t="shared" si="2"/>
        <v>0</v>
      </c>
      <c r="G364" s="255">
        <f t="shared" si="2"/>
        <v>0</v>
      </c>
      <c r="H364" s="255">
        <f t="shared" si="2"/>
        <v>0</v>
      </c>
      <c r="I364" s="255">
        <f t="shared" si="2"/>
        <v>0</v>
      </c>
      <c r="J364" s="255">
        <f t="shared" si="2"/>
        <v>0</v>
      </c>
      <c r="K364" s="255">
        <f t="shared" si="2"/>
        <v>0</v>
      </c>
    </row>
    <row r="365" spans="1:11" ht="15" customHeight="1" thickBot="1">
      <c r="A365" s="217"/>
      <c r="B365" s="218"/>
      <c r="C365" s="219"/>
      <c r="D365" s="219"/>
      <c r="E365" s="219"/>
      <c r="F365" s="219"/>
      <c r="G365" s="219"/>
      <c r="H365" s="219"/>
      <c r="I365" s="219"/>
      <c r="J365" s="219"/>
      <c r="K365" s="220"/>
    </row>
    <row r="366" spans="1:11" ht="15" customHeight="1">
      <c r="A366" s="622" t="s">
        <v>49</v>
      </c>
      <c r="B366" s="623"/>
      <c r="C366" s="623"/>
      <c r="D366" s="623"/>
      <c r="E366" s="623"/>
      <c r="F366" s="623"/>
      <c r="G366" s="623"/>
      <c r="H366" s="623"/>
      <c r="I366" s="623"/>
      <c r="J366" s="623"/>
      <c r="K366" s="624"/>
    </row>
    <row r="367" spans="1:11" ht="15" customHeight="1" thickBot="1">
      <c r="A367" s="217"/>
      <c r="B367" s="218"/>
      <c r="C367" s="219"/>
      <c r="D367" s="219"/>
      <c r="E367" s="219"/>
      <c r="F367" s="219"/>
      <c r="G367" s="219"/>
      <c r="H367" s="219"/>
      <c r="I367" s="219"/>
      <c r="J367" s="219"/>
      <c r="K367" s="220"/>
    </row>
    <row r="368" spans="1:11" ht="26.25" customHeight="1">
      <c r="A368" s="604" t="s">
        <v>122</v>
      </c>
      <c r="B368" s="202"/>
      <c r="C368" s="203"/>
      <c r="D368" s="204"/>
      <c r="E368" s="223"/>
      <c r="F368" s="203"/>
      <c r="G368" s="204"/>
      <c r="H368" s="223"/>
      <c r="I368" s="203"/>
      <c r="J368" s="204"/>
      <c r="K368" s="223"/>
    </row>
    <row r="369" spans="1:11" ht="15" customHeight="1" hidden="1">
      <c r="A369" s="605"/>
      <c r="B369" s="206"/>
      <c r="C369" s="207"/>
      <c r="D369" s="208"/>
      <c r="E369" s="209"/>
      <c r="F369" s="207"/>
      <c r="G369" s="208"/>
      <c r="H369" s="209"/>
      <c r="I369" s="207"/>
      <c r="J369" s="208"/>
      <c r="K369" s="209"/>
    </row>
    <row r="370" spans="1:11" ht="15" customHeight="1" thickBot="1">
      <c r="A370" s="605"/>
      <c r="B370" s="206"/>
      <c r="C370" s="207"/>
      <c r="D370" s="208"/>
      <c r="E370" s="209"/>
      <c r="F370" s="207"/>
      <c r="G370" s="208"/>
      <c r="H370" s="209"/>
      <c r="I370" s="207"/>
      <c r="J370" s="208"/>
      <c r="K370" s="209"/>
    </row>
    <row r="371" spans="1:11" ht="15" customHeight="1" thickBot="1">
      <c r="A371" s="606"/>
      <c r="B371" s="210" t="s">
        <v>88</v>
      </c>
      <c r="C371" s="211">
        <f>SUM(C368:C370)</f>
        <v>0</v>
      </c>
      <c r="D371" s="212"/>
      <c r="E371" s="213">
        <f>SUM(E368:E370)</f>
        <v>0</v>
      </c>
      <c r="F371" s="211">
        <f>SUM(F368:F370)</f>
        <v>0</v>
      </c>
      <c r="G371" s="212"/>
      <c r="H371" s="213">
        <f>SUM(H368:H370)</f>
        <v>0</v>
      </c>
      <c r="I371" s="211">
        <f>SUM(I368:I370)</f>
        <v>0</v>
      </c>
      <c r="J371" s="212"/>
      <c r="K371" s="213">
        <f>SUM(K368:K370)</f>
        <v>0</v>
      </c>
    </row>
    <row r="372" spans="1:11" ht="15" customHeight="1" thickBot="1">
      <c r="A372" s="217"/>
      <c r="B372" s="218"/>
      <c r="C372" s="219"/>
      <c r="D372" s="219"/>
      <c r="E372" s="219"/>
      <c r="F372" s="219"/>
      <c r="G372" s="219"/>
      <c r="H372" s="219"/>
      <c r="I372" s="219"/>
      <c r="J372" s="219"/>
      <c r="K372" s="220"/>
    </row>
    <row r="373" spans="1:11" ht="15" customHeight="1" thickBot="1">
      <c r="A373" s="607" t="s">
        <v>4</v>
      </c>
      <c r="B373" s="608"/>
      <c r="C373" s="214">
        <f>C371</f>
        <v>0</v>
      </c>
      <c r="D373" s="214">
        <f aca="true" t="shared" si="3" ref="D373:K373">D371</f>
        <v>0</v>
      </c>
      <c r="E373" s="214">
        <f t="shared" si="3"/>
        <v>0</v>
      </c>
      <c r="F373" s="214">
        <f t="shared" si="3"/>
        <v>0</v>
      </c>
      <c r="G373" s="214">
        <f t="shared" si="3"/>
        <v>0</v>
      </c>
      <c r="H373" s="214">
        <f t="shared" si="3"/>
        <v>0</v>
      </c>
      <c r="I373" s="214">
        <f t="shared" si="3"/>
        <v>0</v>
      </c>
      <c r="J373" s="214">
        <f t="shared" si="3"/>
        <v>0</v>
      </c>
      <c r="K373" s="214">
        <f t="shared" si="3"/>
        <v>0</v>
      </c>
    </row>
    <row r="374" spans="1:11" ht="15" customHeight="1" thickBot="1">
      <c r="A374" s="256"/>
      <c r="B374" s="257"/>
      <c r="C374" s="258"/>
      <c r="D374" s="258"/>
      <c r="E374" s="258"/>
      <c r="F374" s="258"/>
      <c r="G374" s="258"/>
      <c r="H374" s="258"/>
      <c r="I374" s="258"/>
      <c r="J374" s="258"/>
      <c r="K374" s="259"/>
    </row>
    <row r="375" spans="1:11" ht="15" customHeight="1" thickBot="1">
      <c r="A375" s="625" t="s">
        <v>1</v>
      </c>
      <c r="B375" s="626"/>
      <c r="C375" s="626"/>
      <c r="D375" s="626"/>
      <c r="E375" s="626"/>
      <c r="F375" s="626"/>
      <c r="G375" s="626"/>
      <c r="H375" s="626"/>
      <c r="I375" s="626"/>
      <c r="J375" s="626"/>
      <c r="K375" s="627"/>
    </row>
    <row r="376" spans="1:11" ht="15" customHeight="1">
      <c r="A376" s="604" t="s">
        <v>109</v>
      </c>
      <c r="B376" s="202"/>
      <c r="C376" s="203"/>
      <c r="D376" s="204"/>
      <c r="E376" s="223"/>
      <c r="F376" s="203"/>
      <c r="G376" s="204"/>
      <c r="H376" s="223"/>
      <c r="I376" s="203"/>
      <c r="J376" s="204"/>
      <c r="K376" s="203"/>
    </row>
    <row r="377" spans="1:11" ht="15" customHeight="1" thickBot="1">
      <c r="A377" s="605"/>
      <c r="B377" s="226"/>
      <c r="C377" s="227"/>
      <c r="D377" s="228"/>
      <c r="E377" s="230"/>
      <c r="F377" s="207"/>
      <c r="G377" s="208"/>
      <c r="H377" s="209"/>
      <c r="I377" s="207"/>
      <c r="J377" s="208"/>
      <c r="K377" s="209"/>
    </row>
    <row r="378" spans="1:11" ht="15" customHeight="1" thickBot="1">
      <c r="A378" s="606"/>
      <c r="B378" s="210" t="s">
        <v>88</v>
      </c>
      <c r="C378" s="211">
        <f>SUM(C376:C377)</f>
        <v>0</v>
      </c>
      <c r="D378" s="212"/>
      <c r="E378" s="213">
        <f>SUM(E376:E377)</f>
        <v>0</v>
      </c>
      <c r="F378" s="211">
        <f>SUM(F376:F377)</f>
        <v>0</v>
      </c>
      <c r="G378" s="212"/>
      <c r="H378" s="213">
        <f>SUM(H376:H377)</f>
        <v>0</v>
      </c>
      <c r="I378" s="211">
        <f>SUM(I376:I377)</f>
        <v>0</v>
      </c>
      <c r="J378" s="212"/>
      <c r="K378" s="213">
        <f>SUM(K376:K377)</f>
        <v>0</v>
      </c>
    </row>
    <row r="379" spans="1:11" ht="15" customHeight="1" thickBot="1">
      <c r="A379" s="607" t="s">
        <v>2</v>
      </c>
      <c r="B379" s="608"/>
      <c r="C379" s="214">
        <f>C378</f>
        <v>0</v>
      </c>
      <c r="D379" s="215"/>
      <c r="E379" s="216">
        <f>E378</f>
        <v>0</v>
      </c>
      <c r="F379" s="214">
        <f>F378</f>
        <v>0</v>
      </c>
      <c r="G379" s="215"/>
      <c r="H379" s="216">
        <f>H378</f>
        <v>0</v>
      </c>
      <c r="I379" s="214">
        <f>I378</f>
        <v>0</v>
      </c>
      <c r="J379" s="215"/>
      <c r="K379" s="216">
        <f>K378</f>
        <v>0</v>
      </c>
    </row>
    <row r="380" spans="1:11" ht="15" customHeight="1" thickBot="1">
      <c r="A380" s="217"/>
      <c r="B380" s="218"/>
      <c r="C380" s="219"/>
      <c r="D380" s="219"/>
      <c r="E380" s="219"/>
      <c r="F380" s="219"/>
      <c r="G380" s="219"/>
      <c r="H380" s="219"/>
      <c r="I380" s="219"/>
      <c r="J380" s="219"/>
      <c r="K380" s="220"/>
    </row>
    <row r="381" spans="1:11" ht="15" customHeight="1" thickBot="1">
      <c r="A381" s="625" t="s">
        <v>3</v>
      </c>
      <c r="B381" s="626"/>
      <c r="C381" s="626"/>
      <c r="D381" s="626"/>
      <c r="E381" s="626"/>
      <c r="F381" s="626"/>
      <c r="G381" s="626"/>
      <c r="H381" s="626"/>
      <c r="I381" s="626"/>
      <c r="J381" s="626"/>
      <c r="K381" s="627"/>
    </row>
    <row r="382" spans="1:11" ht="15" customHeight="1">
      <c r="A382" s="604" t="s">
        <v>110</v>
      </c>
      <c r="B382" s="202"/>
      <c r="C382" s="203"/>
      <c r="D382" s="204"/>
      <c r="E382" s="223"/>
      <c r="F382" s="203"/>
      <c r="G382" s="204"/>
      <c r="H382" s="223"/>
      <c r="I382" s="203"/>
      <c r="J382" s="204"/>
      <c r="K382" s="203"/>
    </row>
    <row r="383" spans="1:11" ht="15" customHeight="1" hidden="1">
      <c r="A383" s="605"/>
      <c r="B383" s="206"/>
      <c r="C383" s="207"/>
      <c r="D383" s="208"/>
      <c r="E383" s="209"/>
      <c r="F383" s="207"/>
      <c r="G383" s="208"/>
      <c r="H383" s="209"/>
      <c r="I383" s="207"/>
      <c r="J383" s="208"/>
      <c r="K383" s="209"/>
    </row>
    <row r="384" spans="1:11" ht="15" customHeight="1" thickBot="1">
      <c r="A384" s="605"/>
      <c r="B384" s="226"/>
      <c r="C384" s="227"/>
      <c r="D384" s="228"/>
      <c r="E384" s="230"/>
      <c r="F384" s="207"/>
      <c r="G384" s="208"/>
      <c r="H384" s="209"/>
      <c r="I384" s="207"/>
      <c r="J384" s="208"/>
      <c r="K384" s="209"/>
    </row>
    <row r="385" spans="1:11" ht="15" customHeight="1" thickBot="1">
      <c r="A385" s="606"/>
      <c r="B385" s="210" t="s">
        <v>88</v>
      </c>
      <c r="C385" s="211"/>
      <c r="D385" s="212"/>
      <c r="E385" s="213">
        <f>SUM(E382:E384)</f>
        <v>0</v>
      </c>
      <c r="F385" s="211"/>
      <c r="G385" s="212"/>
      <c r="H385" s="213">
        <f>SUM(H382:H384)</f>
        <v>0</v>
      </c>
      <c r="I385" s="213"/>
      <c r="J385" s="213"/>
      <c r="K385" s="213">
        <f>SUM(K382:K384)</f>
        <v>0</v>
      </c>
    </row>
    <row r="386" spans="1:11" ht="15" customHeight="1" thickBot="1">
      <c r="A386" s="607" t="s">
        <v>5</v>
      </c>
      <c r="B386" s="608"/>
      <c r="C386" s="214">
        <f>C385</f>
        <v>0</v>
      </c>
      <c r="D386" s="215"/>
      <c r="E386" s="216">
        <f>E385</f>
        <v>0</v>
      </c>
      <c r="F386" s="214">
        <f>F385</f>
        <v>0</v>
      </c>
      <c r="G386" s="215"/>
      <c r="H386" s="216">
        <f>H385</f>
        <v>0</v>
      </c>
      <c r="I386" s="214">
        <f>I385</f>
        <v>0</v>
      </c>
      <c r="J386" s="215"/>
      <c r="K386" s="216">
        <f>K385</f>
        <v>0</v>
      </c>
    </row>
    <row r="387" spans="1:11" ht="15" customHeight="1" thickBot="1">
      <c r="A387" s="217"/>
      <c r="B387" s="218"/>
      <c r="C387" s="219"/>
      <c r="D387" s="219"/>
      <c r="E387" s="219"/>
      <c r="F387" s="219"/>
      <c r="G387" s="219"/>
      <c r="H387" s="219"/>
      <c r="I387" s="219"/>
      <c r="J387" s="219"/>
      <c r="K387" s="220"/>
    </row>
    <row r="388" spans="1:11" ht="15" customHeight="1" thickBot="1">
      <c r="A388" s="625" t="s">
        <v>6</v>
      </c>
      <c r="B388" s="626"/>
      <c r="C388" s="626"/>
      <c r="D388" s="626"/>
      <c r="E388" s="626"/>
      <c r="F388" s="626"/>
      <c r="G388" s="626"/>
      <c r="H388" s="626"/>
      <c r="I388" s="626"/>
      <c r="J388" s="626"/>
      <c r="K388" s="627"/>
    </row>
    <row r="389" spans="1:11" ht="15" customHeight="1" thickBot="1">
      <c r="A389" s="604" t="s">
        <v>111</v>
      </c>
      <c r="B389" s="202"/>
      <c r="C389" s="260"/>
      <c r="D389" s="204"/>
      <c r="E389" s="223"/>
      <c r="F389" s="260"/>
      <c r="G389" s="260"/>
      <c r="H389" s="223"/>
      <c r="I389" s="260"/>
      <c r="J389" s="260"/>
      <c r="K389" s="223"/>
    </row>
    <row r="390" spans="1:11" ht="15" customHeight="1" thickBot="1">
      <c r="A390" s="606"/>
      <c r="B390" s="210" t="s">
        <v>88</v>
      </c>
      <c r="C390" s="211">
        <f>SUM(C389:C389)</f>
        <v>0</v>
      </c>
      <c r="D390" s="212"/>
      <c r="E390" s="213">
        <f>SUM(E389:E389)</f>
        <v>0</v>
      </c>
      <c r="F390" s="211">
        <f>SUM(F389:F389)</f>
        <v>0</v>
      </c>
      <c r="G390" s="212"/>
      <c r="H390" s="213">
        <f>SUM(H389:H389)</f>
        <v>0</v>
      </c>
      <c r="I390" s="211">
        <f>SUM(I389:I389)</f>
        <v>0</v>
      </c>
      <c r="J390" s="212"/>
      <c r="K390" s="213">
        <f>SUM(K389:K389)</f>
        <v>0</v>
      </c>
    </row>
    <row r="391" spans="1:11" ht="15" customHeight="1" thickBot="1">
      <c r="A391" s="607" t="s">
        <v>7</v>
      </c>
      <c r="B391" s="608"/>
      <c r="C391" s="214">
        <f>C390</f>
        <v>0</v>
      </c>
      <c r="D391" s="215"/>
      <c r="E391" s="216">
        <f>E390</f>
        <v>0</v>
      </c>
      <c r="F391" s="214">
        <f>F390</f>
        <v>0</v>
      </c>
      <c r="G391" s="215"/>
      <c r="H391" s="216">
        <f>H390</f>
        <v>0</v>
      </c>
      <c r="I391" s="214">
        <f>I390</f>
        <v>0</v>
      </c>
      <c r="J391" s="215"/>
      <c r="K391" s="216">
        <f>K390</f>
        <v>0</v>
      </c>
    </row>
    <row r="392" spans="1:11" ht="15" customHeight="1">
      <c r="A392" s="217"/>
      <c r="B392" s="218"/>
      <c r="C392" s="219"/>
      <c r="D392" s="219"/>
      <c r="E392" s="219"/>
      <c r="F392" s="219"/>
      <c r="G392" s="219"/>
      <c r="H392" s="219"/>
      <c r="I392" s="219"/>
      <c r="J392" s="219"/>
      <c r="K392" s="220"/>
    </row>
    <row r="393" spans="1:11" ht="15" customHeight="1" thickBot="1">
      <c r="A393" s="217"/>
      <c r="B393" s="218"/>
      <c r="C393" s="219"/>
      <c r="D393" s="219"/>
      <c r="E393" s="219"/>
      <c r="F393" s="219"/>
      <c r="G393" s="219"/>
      <c r="H393" s="219"/>
      <c r="I393" s="219"/>
      <c r="J393" s="219"/>
      <c r="K393" s="220"/>
    </row>
    <row r="394" spans="1:11" ht="15" customHeight="1" thickBot="1">
      <c r="A394" s="620" t="s">
        <v>50</v>
      </c>
      <c r="B394" s="621"/>
      <c r="C394" s="255">
        <f>C373+C379+C386+C391</f>
        <v>0</v>
      </c>
      <c r="D394" s="255">
        <f aca="true" t="shared" si="4" ref="D394:K394">D373+D379+D386+D391</f>
        <v>0</v>
      </c>
      <c r="E394" s="255">
        <f t="shared" si="4"/>
        <v>0</v>
      </c>
      <c r="F394" s="255">
        <f t="shared" si="4"/>
        <v>0</v>
      </c>
      <c r="G394" s="255">
        <f t="shared" si="4"/>
        <v>0</v>
      </c>
      <c r="H394" s="255">
        <f t="shared" si="4"/>
        <v>0</v>
      </c>
      <c r="I394" s="255">
        <f t="shared" si="4"/>
        <v>0</v>
      </c>
      <c r="J394" s="255">
        <f t="shared" si="4"/>
        <v>0</v>
      </c>
      <c r="K394" s="255">
        <f t="shared" si="4"/>
        <v>0</v>
      </c>
    </row>
    <row r="395" spans="1:11" ht="15" customHeight="1" thickBot="1">
      <c r="A395" s="217"/>
      <c r="B395" s="218"/>
      <c r="C395" s="219"/>
      <c r="D395" s="219"/>
      <c r="E395" s="219"/>
      <c r="F395" s="219"/>
      <c r="G395" s="219"/>
      <c r="H395" s="219"/>
      <c r="I395" s="219"/>
      <c r="J395" s="219"/>
      <c r="K395" s="220"/>
    </row>
    <row r="396" spans="1:11" ht="15" customHeight="1" thickBot="1">
      <c r="A396" s="628" t="s">
        <v>53</v>
      </c>
      <c r="B396" s="629"/>
      <c r="C396" s="629"/>
      <c r="D396" s="629"/>
      <c r="E396" s="629"/>
      <c r="F396" s="629"/>
      <c r="G396" s="629"/>
      <c r="H396" s="629"/>
      <c r="I396" s="629"/>
      <c r="J396" s="629"/>
      <c r="K396" s="630"/>
    </row>
    <row r="397" spans="1:11" ht="15" customHeight="1" thickBot="1">
      <c r="A397" s="604" t="s">
        <v>113</v>
      </c>
      <c r="B397" s="202"/>
      <c r="C397" s="260"/>
      <c r="D397" s="204"/>
      <c r="E397" s="223"/>
      <c r="F397" s="260"/>
      <c r="G397" s="204"/>
      <c r="H397" s="223"/>
      <c r="I397" s="260"/>
      <c r="J397" s="204"/>
      <c r="K397" s="223"/>
    </row>
    <row r="398" spans="1:11" ht="15" customHeight="1" thickBot="1">
      <c r="A398" s="606"/>
      <c r="B398" s="210" t="s">
        <v>88</v>
      </c>
      <c r="C398" s="211">
        <f>SUM(C397:C397)</f>
        <v>0</v>
      </c>
      <c r="D398" s="212"/>
      <c r="E398" s="213">
        <f>SUM(E397:E397)</f>
        <v>0</v>
      </c>
      <c r="F398" s="211">
        <f>SUM(F397:F397)</f>
        <v>0</v>
      </c>
      <c r="G398" s="212"/>
      <c r="H398" s="213">
        <f>SUM(H397:H397)</f>
        <v>0</v>
      </c>
      <c r="I398" s="211">
        <f>SUM(I397:I397)</f>
        <v>0</v>
      </c>
      <c r="J398" s="212"/>
      <c r="K398" s="213">
        <f>SUM(K397:K397)</f>
        <v>0</v>
      </c>
    </row>
    <row r="399" spans="1:11" ht="15" customHeight="1">
      <c r="A399" s="217"/>
      <c r="B399" s="218"/>
      <c r="C399" s="219"/>
      <c r="D399" s="219"/>
      <c r="E399" s="219"/>
      <c r="F399" s="219"/>
      <c r="G399" s="219"/>
      <c r="H399" s="219"/>
      <c r="I399" s="219"/>
      <c r="J399" s="219"/>
      <c r="K399" s="220"/>
    </row>
    <row r="400" spans="1:11" ht="15" customHeight="1" thickBot="1">
      <c r="A400" s="217"/>
      <c r="B400" s="218"/>
      <c r="C400" s="219"/>
      <c r="D400" s="219"/>
      <c r="E400" s="219"/>
      <c r="F400" s="219"/>
      <c r="G400" s="219"/>
      <c r="H400" s="219"/>
      <c r="I400" s="219"/>
      <c r="J400" s="219"/>
      <c r="K400" s="220"/>
    </row>
    <row r="401" spans="1:11" ht="15" customHeight="1" thickBot="1">
      <c r="A401" s="620" t="s">
        <v>14</v>
      </c>
      <c r="B401" s="621"/>
      <c r="C401" s="255">
        <f>C398</f>
        <v>0</v>
      </c>
      <c r="D401" s="255">
        <f aca="true" t="shared" si="5" ref="D401:K401">D398</f>
        <v>0</v>
      </c>
      <c r="E401" s="255">
        <f t="shared" si="5"/>
        <v>0</v>
      </c>
      <c r="F401" s="255">
        <f t="shared" si="5"/>
        <v>0</v>
      </c>
      <c r="G401" s="255">
        <f t="shared" si="5"/>
        <v>0</v>
      </c>
      <c r="H401" s="255">
        <f t="shared" si="5"/>
        <v>0</v>
      </c>
      <c r="I401" s="255">
        <f t="shared" si="5"/>
        <v>0</v>
      </c>
      <c r="J401" s="255">
        <f t="shared" si="5"/>
        <v>0</v>
      </c>
      <c r="K401" s="255">
        <f t="shared" si="5"/>
        <v>0</v>
      </c>
    </row>
    <row r="402" spans="1:11" ht="15" customHeight="1" thickBot="1">
      <c r="A402" s="217"/>
      <c r="B402" s="218"/>
      <c r="C402" s="219"/>
      <c r="D402" s="219"/>
      <c r="E402" s="219"/>
      <c r="F402" s="219"/>
      <c r="G402" s="219"/>
      <c r="H402" s="219"/>
      <c r="I402" s="219"/>
      <c r="J402" s="219"/>
      <c r="K402" s="220"/>
    </row>
    <row r="403" spans="1:11" ht="15" customHeight="1">
      <c r="A403" s="622" t="s">
        <v>51</v>
      </c>
      <c r="B403" s="623"/>
      <c r="C403" s="623"/>
      <c r="D403" s="623"/>
      <c r="E403" s="623"/>
      <c r="F403" s="623"/>
      <c r="G403" s="623"/>
      <c r="H403" s="623"/>
      <c r="I403" s="623"/>
      <c r="J403" s="623"/>
      <c r="K403" s="624"/>
    </row>
    <row r="404" spans="1:11" ht="15" customHeight="1" thickBot="1">
      <c r="A404" s="631" t="s">
        <v>10</v>
      </c>
      <c r="B404" s="632"/>
      <c r="C404" s="632"/>
      <c r="D404" s="632"/>
      <c r="E404" s="632"/>
      <c r="F404" s="632"/>
      <c r="G404" s="632"/>
      <c r="H404" s="632"/>
      <c r="I404" s="632"/>
      <c r="J404" s="632"/>
      <c r="K404" s="633"/>
    </row>
    <row r="405" spans="1:11" ht="24" customHeight="1">
      <c r="A405" s="604" t="s">
        <v>125</v>
      </c>
      <c r="B405" s="202"/>
      <c r="C405" s="260"/>
      <c r="D405" s="204"/>
      <c r="E405" s="223"/>
      <c r="F405" s="260"/>
      <c r="G405" s="204"/>
      <c r="H405" s="223"/>
      <c r="I405" s="260"/>
      <c r="J405" s="204"/>
      <c r="K405" s="223"/>
    </row>
    <row r="406" spans="1:11" ht="15" customHeight="1" thickBot="1">
      <c r="A406" s="605"/>
      <c r="B406" s="226"/>
      <c r="C406" s="227"/>
      <c r="D406" s="228"/>
      <c r="E406" s="230"/>
      <c r="F406" s="207"/>
      <c r="G406" s="208"/>
      <c r="H406" s="209"/>
      <c r="I406" s="207"/>
      <c r="J406" s="208"/>
      <c r="K406" s="209"/>
    </row>
    <row r="407" spans="1:11" ht="15" customHeight="1" thickBot="1">
      <c r="A407" s="606"/>
      <c r="B407" s="210" t="s">
        <v>88</v>
      </c>
      <c r="C407" s="211">
        <f>SUM(C405:C406)</f>
        <v>0</v>
      </c>
      <c r="D407" s="212"/>
      <c r="E407" s="213">
        <f>SUM(E405:E406)</f>
        <v>0</v>
      </c>
      <c r="F407" s="211">
        <f>SUM(F405:F406)</f>
        <v>0</v>
      </c>
      <c r="G407" s="212"/>
      <c r="H407" s="213">
        <f>SUM(H405:H406)</f>
        <v>0</v>
      </c>
      <c r="I407" s="211">
        <f>SUM(I405:I406)</f>
        <v>0</v>
      </c>
      <c r="J407" s="212"/>
      <c r="K407" s="213">
        <f>SUM(K405:K406)</f>
        <v>0</v>
      </c>
    </row>
    <row r="408" spans="1:11" ht="15" customHeight="1" thickBot="1">
      <c r="A408" s="217"/>
      <c r="B408" s="218"/>
      <c r="C408" s="219"/>
      <c r="D408" s="219"/>
      <c r="E408" s="219"/>
      <c r="F408" s="219"/>
      <c r="G408" s="219"/>
      <c r="H408" s="219"/>
      <c r="I408" s="219"/>
      <c r="J408" s="219"/>
      <c r="K408" s="220"/>
    </row>
    <row r="409" spans="1:11" ht="29.25" customHeight="1">
      <c r="A409" s="604" t="s">
        <v>126</v>
      </c>
      <c r="B409" s="202"/>
      <c r="C409" s="260"/>
      <c r="D409" s="204"/>
      <c r="E409" s="223"/>
      <c r="F409" s="260"/>
      <c r="G409" s="204"/>
      <c r="H409" s="223"/>
      <c r="I409" s="260"/>
      <c r="J409" s="204"/>
      <c r="K409" s="223"/>
    </row>
    <row r="410" spans="1:11" ht="15" customHeight="1">
      <c r="A410" s="605"/>
      <c r="B410" s="206"/>
      <c r="C410" s="261"/>
      <c r="D410" s="262"/>
      <c r="E410" s="263"/>
      <c r="F410" s="261"/>
      <c r="G410" s="262"/>
      <c r="H410" s="263"/>
      <c r="I410" s="261"/>
      <c r="J410" s="262"/>
      <c r="K410" s="263"/>
    </row>
    <row r="411" spans="1:11" ht="15" customHeight="1" thickBot="1">
      <c r="A411" s="605"/>
      <c r="B411" s="226"/>
      <c r="C411" s="227"/>
      <c r="D411" s="228"/>
      <c r="E411" s="230"/>
      <c r="F411" s="207"/>
      <c r="G411" s="208"/>
      <c r="H411" s="209"/>
      <c r="I411" s="207"/>
      <c r="J411" s="208"/>
      <c r="K411" s="209"/>
    </row>
    <row r="412" spans="1:11" ht="15" customHeight="1" thickBot="1">
      <c r="A412" s="606"/>
      <c r="B412" s="210" t="s">
        <v>88</v>
      </c>
      <c r="C412" s="211">
        <f>SUM(C409:C411)</f>
        <v>0</v>
      </c>
      <c r="D412" s="212"/>
      <c r="E412" s="213">
        <f>SUM(E409:E411)</f>
        <v>0</v>
      </c>
      <c r="F412" s="211">
        <f>SUM(F409:F411)</f>
        <v>0</v>
      </c>
      <c r="G412" s="212"/>
      <c r="H412" s="213">
        <f>SUM(H409:H411)</f>
        <v>0</v>
      </c>
      <c r="I412" s="211">
        <f>SUM(I409:I411)</f>
        <v>0</v>
      </c>
      <c r="J412" s="212"/>
      <c r="K412" s="213">
        <f>SUM(K409:K411)</f>
        <v>0</v>
      </c>
    </row>
    <row r="413" spans="1:11" ht="15" customHeight="1" thickBot="1">
      <c r="A413" s="607" t="s">
        <v>11</v>
      </c>
      <c r="B413" s="608"/>
      <c r="C413" s="214">
        <f>C407+C412</f>
        <v>0</v>
      </c>
      <c r="D413" s="215"/>
      <c r="E413" s="216">
        <f>E407+E412</f>
        <v>0</v>
      </c>
      <c r="F413" s="214">
        <f>F407+F412</f>
        <v>0</v>
      </c>
      <c r="G413" s="215"/>
      <c r="H413" s="216">
        <f>H407+H412</f>
        <v>0</v>
      </c>
      <c r="I413" s="214">
        <f>I407+I412</f>
        <v>0</v>
      </c>
      <c r="J413" s="215"/>
      <c r="K413" s="216">
        <f>K407+K412</f>
        <v>0</v>
      </c>
    </row>
    <row r="414" spans="1:11" ht="15" customHeight="1" thickBot="1">
      <c r="A414" s="217"/>
      <c r="B414" s="218"/>
      <c r="C414" s="219"/>
      <c r="D414" s="219"/>
      <c r="E414" s="219"/>
      <c r="F414" s="219"/>
      <c r="G414" s="219"/>
      <c r="H414" s="219"/>
      <c r="I414" s="219"/>
      <c r="J414" s="219"/>
      <c r="K414" s="220"/>
    </row>
    <row r="415" spans="1:11" ht="15" customHeight="1" thickBot="1">
      <c r="A415" s="625" t="s">
        <v>13</v>
      </c>
      <c r="B415" s="626"/>
      <c r="C415" s="626"/>
      <c r="D415" s="626"/>
      <c r="E415" s="626"/>
      <c r="F415" s="626"/>
      <c r="G415" s="626"/>
      <c r="H415" s="626"/>
      <c r="I415" s="626"/>
      <c r="J415" s="626"/>
      <c r="K415" s="627"/>
    </row>
    <row r="416" spans="1:11" ht="30" customHeight="1">
      <c r="A416" s="604" t="s">
        <v>119</v>
      </c>
      <c r="B416" s="202"/>
      <c r="C416" s="260"/>
      <c r="D416" s="204"/>
      <c r="E416" s="223"/>
      <c r="F416" s="203"/>
      <c r="G416" s="204"/>
      <c r="H416" s="223"/>
      <c r="I416" s="203"/>
      <c r="J416" s="204"/>
      <c r="K416" s="223"/>
    </row>
    <row r="417" spans="1:11" ht="15" customHeight="1" thickBot="1">
      <c r="A417" s="605"/>
      <c r="B417" s="206"/>
      <c r="C417" s="261"/>
      <c r="D417" s="262"/>
      <c r="E417" s="263"/>
      <c r="F417" s="261"/>
      <c r="G417" s="262"/>
      <c r="H417" s="263"/>
      <c r="I417" s="261"/>
      <c r="J417" s="262"/>
      <c r="K417" s="263"/>
    </row>
    <row r="418" spans="1:11" ht="15" customHeight="1" thickBot="1">
      <c r="A418" s="606"/>
      <c r="B418" s="210"/>
      <c r="C418" s="211">
        <f>SUM(C416:C417)</f>
        <v>0</v>
      </c>
      <c r="D418" s="212"/>
      <c r="E418" s="213">
        <f>SUM(E416:E417)</f>
        <v>0</v>
      </c>
      <c r="F418" s="211">
        <f>SUM(F416:F417)</f>
        <v>0</v>
      </c>
      <c r="G418" s="212"/>
      <c r="H418" s="213">
        <f>SUM(H416:H417)</f>
        <v>0</v>
      </c>
      <c r="I418" s="211">
        <f>SUM(I416:I417)</f>
        <v>0</v>
      </c>
      <c r="J418" s="212"/>
      <c r="K418" s="213">
        <f>SUM(K416:K417)</f>
        <v>0</v>
      </c>
    </row>
    <row r="419" spans="1:11" ht="15" customHeight="1" thickBot="1">
      <c r="A419" s="607" t="s">
        <v>12</v>
      </c>
      <c r="B419" s="608"/>
      <c r="C419" s="214">
        <f>C418</f>
        <v>0</v>
      </c>
      <c r="D419" s="215"/>
      <c r="E419" s="216">
        <f>E418</f>
        <v>0</v>
      </c>
      <c r="F419" s="214">
        <f>F418</f>
        <v>0</v>
      </c>
      <c r="G419" s="215"/>
      <c r="H419" s="216">
        <f>H418</f>
        <v>0</v>
      </c>
      <c r="I419" s="214">
        <f>I418</f>
        <v>0</v>
      </c>
      <c r="J419" s="215"/>
      <c r="K419" s="216">
        <f>K418</f>
        <v>0</v>
      </c>
    </row>
    <row r="420" spans="1:11" ht="15" customHeight="1" thickBot="1">
      <c r="A420" s="1"/>
      <c r="B420" s="2"/>
      <c r="C420" s="3"/>
      <c r="D420" s="3"/>
      <c r="E420" s="3"/>
      <c r="F420" s="3"/>
      <c r="G420" s="3"/>
      <c r="H420" s="3"/>
      <c r="I420" s="3"/>
      <c r="J420" s="3"/>
      <c r="K420" s="4"/>
    </row>
    <row r="421" spans="1:11" ht="15" customHeight="1" thickBot="1">
      <c r="A421" s="594" t="s">
        <v>52</v>
      </c>
      <c r="B421" s="595"/>
      <c r="C421" s="125">
        <f>C413+C419</f>
        <v>0</v>
      </c>
      <c r="D421" s="126"/>
      <c r="E421" s="127">
        <f>E413+E419</f>
        <v>0</v>
      </c>
      <c r="F421" s="125">
        <f>F413+F419</f>
        <v>0</v>
      </c>
      <c r="G421" s="126"/>
      <c r="H421" s="127">
        <f>H413+H419</f>
        <v>0</v>
      </c>
      <c r="I421" s="125">
        <f>I413+I419</f>
        <v>0</v>
      </c>
      <c r="J421" s="126"/>
      <c r="K421" s="127">
        <f>K413+K419</f>
        <v>0</v>
      </c>
    </row>
    <row r="422" spans="1:11" ht="15" customHeight="1" thickBot="1">
      <c r="A422" s="128"/>
      <c r="B422" s="129"/>
      <c r="C422" s="130"/>
      <c r="D422" s="130"/>
      <c r="E422" s="130"/>
      <c r="F422" s="130"/>
      <c r="G422" s="130"/>
      <c r="H422" s="130"/>
      <c r="I422" s="130"/>
      <c r="J422" s="130"/>
      <c r="K422" s="131"/>
    </row>
    <row r="423" spans="1:11" ht="15" customHeight="1" thickBot="1">
      <c r="A423" s="588" t="s">
        <v>18</v>
      </c>
      <c r="B423" s="589"/>
      <c r="C423" s="132">
        <f aca="true" t="shared" si="6" ref="C423:K423">C364+C394+C401+C421</f>
        <v>0</v>
      </c>
      <c r="D423" s="132">
        <f t="shared" si="6"/>
        <v>0</v>
      </c>
      <c r="E423" s="132">
        <f t="shared" si="6"/>
        <v>0</v>
      </c>
      <c r="F423" s="132">
        <f t="shared" si="6"/>
        <v>0</v>
      </c>
      <c r="G423" s="132">
        <f t="shared" si="6"/>
        <v>0</v>
      </c>
      <c r="H423" s="132">
        <f t="shared" si="6"/>
        <v>0</v>
      </c>
      <c r="I423" s="132">
        <f t="shared" si="6"/>
        <v>0</v>
      </c>
      <c r="J423" s="132">
        <f t="shared" si="6"/>
        <v>0</v>
      </c>
      <c r="K423" s="132">
        <f t="shared" si="6"/>
        <v>0</v>
      </c>
    </row>
    <row r="424" spans="1:11" ht="12.75" customHeight="1">
      <c r="A424" s="135"/>
      <c r="B424" s="135"/>
      <c r="C424" s="136"/>
      <c r="D424" s="136"/>
      <c r="E424" s="136"/>
      <c r="F424" s="136"/>
      <c r="G424" s="136"/>
      <c r="H424" s="136"/>
      <c r="I424" s="136"/>
      <c r="J424" s="136"/>
      <c r="K424" s="136"/>
    </row>
    <row r="425" spans="1:11" ht="12.75" customHeight="1">
      <c r="A425" s="590" t="s">
        <v>381</v>
      </c>
      <c r="B425" s="590"/>
      <c r="C425" s="136"/>
      <c r="D425" s="136"/>
      <c r="E425" s="136"/>
      <c r="F425" s="136"/>
      <c r="G425" s="136"/>
      <c r="H425" s="136"/>
      <c r="I425" s="136"/>
      <c r="J425" s="136"/>
      <c r="K425" s="136"/>
    </row>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sheetData>
  <sheetProtection/>
  <mergeCells count="167">
    <mergeCell ref="A2:B2"/>
    <mergeCell ref="A423:B423"/>
    <mergeCell ref="A425:B425"/>
    <mergeCell ref="A405:A407"/>
    <mergeCell ref="A409:A412"/>
    <mergeCell ref="A413:B413"/>
    <mergeCell ref="A415:K415"/>
    <mergeCell ref="A416:A418"/>
    <mergeCell ref="A419:B419"/>
    <mergeCell ref="A396:K396"/>
    <mergeCell ref="A397:A398"/>
    <mergeCell ref="A401:B401"/>
    <mergeCell ref="A403:K403"/>
    <mergeCell ref="A404:K404"/>
    <mergeCell ref="A421:B421"/>
    <mergeCell ref="A382:A385"/>
    <mergeCell ref="A386:B386"/>
    <mergeCell ref="A388:K388"/>
    <mergeCell ref="A389:A390"/>
    <mergeCell ref="A391:B391"/>
    <mergeCell ref="A394:B394"/>
    <mergeCell ref="A368:A371"/>
    <mergeCell ref="A373:B373"/>
    <mergeCell ref="A375:K375"/>
    <mergeCell ref="A376:A378"/>
    <mergeCell ref="A379:B379"/>
    <mergeCell ref="A381:K381"/>
    <mergeCell ref="A330:A350"/>
    <mergeCell ref="A352:B352"/>
    <mergeCell ref="A355:A360"/>
    <mergeCell ref="A361:B361"/>
    <mergeCell ref="A364:B364"/>
    <mergeCell ref="A366:K366"/>
    <mergeCell ref="A316:A321"/>
    <mergeCell ref="A308:A309"/>
    <mergeCell ref="B308:B309"/>
    <mergeCell ref="C308:D308"/>
    <mergeCell ref="E308:E309"/>
    <mergeCell ref="A323:A328"/>
    <mergeCell ref="A307:B307"/>
    <mergeCell ref="I308:J308"/>
    <mergeCell ref="K308:K309"/>
    <mergeCell ref="A310:A312"/>
    <mergeCell ref="A313:B313"/>
    <mergeCell ref="A315:K315"/>
    <mergeCell ref="C302:K302"/>
    <mergeCell ref="C303:K303"/>
    <mergeCell ref="F308:G308"/>
    <mergeCell ref="H308:H309"/>
    <mergeCell ref="A304:K304"/>
    <mergeCell ref="A305:K305"/>
    <mergeCell ref="A306:K306"/>
    <mergeCell ref="C307:E307"/>
    <mergeCell ref="F307:H307"/>
    <mergeCell ref="I307:K307"/>
    <mergeCell ref="C295:K295"/>
    <mergeCell ref="C298:K298"/>
    <mergeCell ref="C299:K299"/>
    <mergeCell ref="C300:K300"/>
    <mergeCell ref="C301:K301"/>
    <mergeCell ref="C296:K296"/>
    <mergeCell ref="C297:K297"/>
    <mergeCell ref="A259:K259"/>
    <mergeCell ref="A260:A264"/>
    <mergeCell ref="A266:A270"/>
    <mergeCell ref="A271:B271"/>
    <mergeCell ref="H291:K291"/>
    <mergeCell ref="C294:K294"/>
    <mergeCell ref="A292:B292"/>
    <mergeCell ref="A281:B281"/>
    <mergeCell ref="A283:B283"/>
    <mergeCell ref="A285:B285"/>
    <mergeCell ref="A245:K245"/>
    <mergeCell ref="A177:A182"/>
    <mergeCell ref="A183:B183"/>
    <mergeCell ref="A168:A173"/>
    <mergeCell ref="A174:B174"/>
    <mergeCell ref="A258:K258"/>
    <mergeCell ref="A219:A224"/>
    <mergeCell ref="A226:A231"/>
    <mergeCell ref="A233:B233"/>
    <mergeCell ref="A235:K235"/>
    <mergeCell ref="A116:B116"/>
    <mergeCell ref="A118:K118"/>
    <mergeCell ref="A150:A155"/>
    <mergeCell ref="A156:B156"/>
    <mergeCell ref="A119:K119"/>
    <mergeCell ref="A120:A125"/>
    <mergeCell ref="A127:A132"/>
    <mergeCell ref="A80:A85"/>
    <mergeCell ref="A87:A92"/>
    <mergeCell ref="A94:A99"/>
    <mergeCell ref="A101:A106"/>
    <mergeCell ref="A108:A113"/>
    <mergeCell ref="A114:B114"/>
    <mergeCell ref="A289:K289"/>
    <mergeCell ref="C292:K292"/>
    <mergeCell ref="A293:B293"/>
    <mergeCell ref="C293:K293"/>
    <mergeCell ref="A279:B279"/>
    <mergeCell ref="A273:K273"/>
    <mergeCell ref="A274:A278"/>
    <mergeCell ref="A246:A253"/>
    <mergeCell ref="A254:B254"/>
    <mergeCell ref="A256:B256"/>
    <mergeCell ref="A203:A209"/>
    <mergeCell ref="A211:A217"/>
    <mergeCell ref="A187:K187"/>
    <mergeCell ref="A188:A193"/>
    <mergeCell ref="A195:A201"/>
    <mergeCell ref="A236:K236"/>
    <mergeCell ref="A237:A242"/>
    <mergeCell ref="A243:B243"/>
    <mergeCell ref="A176:K176"/>
    <mergeCell ref="A185:B185"/>
    <mergeCell ref="A134:A139"/>
    <mergeCell ref="A141:A146"/>
    <mergeCell ref="A147:B147"/>
    <mergeCell ref="A149:K149"/>
    <mergeCell ref="A158:K158"/>
    <mergeCell ref="A159:A164"/>
    <mergeCell ref="A165:B165"/>
    <mergeCell ref="A167:K167"/>
    <mergeCell ref="A41:A46"/>
    <mergeCell ref="A48:A54"/>
    <mergeCell ref="A56:A60"/>
    <mergeCell ref="A61:B61"/>
    <mergeCell ref="A63:K63"/>
    <mergeCell ref="A64:A69"/>
    <mergeCell ref="A71:A76"/>
    <mergeCell ref="A77:B77"/>
    <mergeCell ref="A79:K79"/>
    <mergeCell ref="I23:J23"/>
    <mergeCell ref="K23:K24"/>
    <mergeCell ref="A25:A30"/>
    <mergeCell ref="A31:B31"/>
    <mergeCell ref="A33:K33"/>
    <mergeCell ref="A34:A39"/>
    <mergeCell ref="A23:A24"/>
    <mergeCell ref="B23:B24"/>
    <mergeCell ref="C23:D23"/>
    <mergeCell ref="E23:E24"/>
    <mergeCell ref="F23:G23"/>
    <mergeCell ref="H23:H24"/>
    <mergeCell ref="C18:K18"/>
    <mergeCell ref="A19:K19"/>
    <mergeCell ref="A20:K20"/>
    <mergeCell ref="A21:K21"/>
    <mergeCell ref="A22:B22"/>
    <mergeCell ref="C22:E22"/>
    <mergeCell ref="F22:H22"/>
    <mergeCell ref="I22:K22"/>
    <mergeCell ref="C12:K12"/>
    <mergeCell ref="C13:K13"/>
    <mergeCell ref="C14:K14"/>
    <mergeCell ref="C15:K15"/>
    <mergeCell ref="C16:K16"/>
    <mergeCell ref="C17:K17"/>
    <mergeCell ref="C9:K9"/>
    <mergeCell ref="C10:K10"/>
    <mergeCell ref="C11:K11"/>
    <mergeCell ref="A4:K4"/>
    <mergeCell ref="H6:K6"/>
    <mergeCell ref="A7:B7"/>
    <mergeCell ref="C7:K7"/>
    <mergeCell ref="A8:B8"/>
    <mergeCell ref="C8:K8"/>
  </mergeCells>
  <printOptions/>
  <pageMargins left="0.31496062992125984" right="0.31496062992125984" top="0.35433070866141736" bottom="0.35433070866141736"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2:AK18"/>
  <sheetViews>
    <sheetView zoomScalePageLayoutView="0" workbookViewId="0" topLeftCell="A1">
      <selection activeCell="A14" sqref="A14"/>
    </sheetView>
  </sheetViews>
  <sheetFormatPr defaultColWidth="9.140625" defaultRowHeight="12.75"/>
  <cols>
    <col min="1" max="1" width="38.8515625" style="7" customWidth="1"/>
    <col min="2" max="2" width="10.140625" style="7" customWidth="1"/>
    <col min="3" max="3" width="13.00390625" style="7" customWidth="1"/>
    <col min="4" max="4" width="15.8515625" style="7" customWidth="1"/>
    <col min="5" max="10" width="13.00390625" style="7" customWidth="1"/>
    <col min="11" max="16384" width="9.140625" style="7" customWidth="1"/>
  </cols>
  <sheetData>
    <row r="2" spans="1:10" s="18" customFormat="1" ht="22.5" customHeight="1">
      <c r="A2" s="511" t="s">
        <v>251</v>
      </c>
      <c r="B2" s="650"/>
      <c r="C2" s="650"/>
      <c r="D2" s="650"/>
      <c r="E2" s="650"/>
      <c r="F2" s="650"/>
      <c r="G2" s="650"/>
      <c r="H2" s="650"/>
      <c r="I2" s="650"/>
      <c r="J2" s="650"/>
    </row>
    <row r="3" ht="12.75" customHeight="1"/>
    <row r="4" spans="1:37" s="6" customFormat="1" ht="21.75" customHeight="1" thickBot="1">
      <c r="A4" s="8" t="s">
        <v>70</v>
      </c>
      <c r="B4" s="8"/>
      <c r="C4" s="9"/>
      <c r="D4" s="8"/>
      <c r="E4" s="9"/>
      <c r="F4" s="10"/>
      <c r="G4" s="10"/>
      <c r="H4" s="651" t="s">
        <v>250</v>
      </c>
      <c r="I4" s="652"/>
      <c r="J4" s="652"/>
      <c r="K4" s="12"/>
      <c r="L4" s="10"/>
      <c r="M4" s="10"/>
      <c r="N4" s="12"/>
      <c r="O4" s="12"/>
      <c r="P4" s="12"/>
      <c r="Q4" s="10"/>
      <c r="R4" s="10"/>
      <c r="S4" s="12"/>
      <c r="T4" s="12"/>
      <c r="U4" s="8"/>
      <c r="V4" s="8"/>
      <c r="W4" s="8"/>
      <c r="X4" s="8"/>
      <c r="Y4" s="8"/>
      <c r="Z4" s="8"/>
      <c r="AA4" s="8"/>
      <c r="AB4" s="8"/>
      <c r="AC4" s="8"/>
      <c r="AD4" s="8"/>
      <c r="AE4" s="8"/>
      <c r="AF4" s="8"/>
      <c r="AG4" s="8"/>
      <c r="AH4" s="8"/>
      <c r="AI4" s="8"/>
      <c r="AJ4" s="8"/>
      <c r="AK4" s="8"/>
    </row>
    <row r="5" spans="1:10" ht="40.5" customHeight="1" thickBot="1">
      <c r="A5" s="653" t="s">
        <v>23</v>
      </c>
      <c r="B5" s="653" t="s">
        <v>19</v>
      </c>
      <c r="C5" s="653" t="s">
        <v>87</v>
      </c>
      <c r="D5" s="653" t="s">
        <v>252</v>
      </c>
      <c r="E5" s="655" t="s">
        <v>253</v>
      </c>
      <c r="F5" s="656"/>
      <c r="G5" s="656"/>
      <c r="H5" s="657"/>
      <c r="I5" s="653" t="s">
        <v>194</v>
      </c>
      <c r="J5" s="653" t="s">
        <v>254</v>
      </c>
    </row>
    <row r="6" spans="1:10" ht="40.5" customHeight="1" thickBot="1">
      <c r="A6" s="476"/>
      <c r="B6" s="476"/>
      <c r="C6" s="476"/>
      <c r="D6" s="654"/>
      <c r="E6" s="17" t="s">
        <v>20</v>
      </c>
      <c r="F6" s="17" t="s">
        <v>21</v>
      </c>
      <c r="G6" s="17" t="s">
        <v>22</v>
      </c>
      <c r="H6" s="17" t="s">
        <v>88</v>
      </c>
      <c r="I6" s="658"/>
      <c r="J6" s="658"/>
    </row>
    <row r="7" spans="1:10" s="11" customFormat="1" ht="30" customHeight="1">
      <c r="A7" s="101" t="s">
        <v>200</v>
      </c>
      <c r="B7" s="102"/>
      <c r="C7" s="103"/>
      <c r="D7" s="103"/>
      <c r="E7" s="103"/>
      <c r="F7" s="103"/>
      <c r="G7" s="103"/>
      <c r="H7" s="103"/>
      <c r="I7" s="103"/>
      <c r="J7" s="103"/>
    </row>
    <row r="8" spans="1:10" s="11" customFormat="1" ht="30" customHeight="1">
      <c r="A8" s="101"/>
      <c r="B8" s="102"/>
      <c r="C8" s="103"/>
      <c r="D8" s="103"/>
      <c r="E8" s="103"/>
      <c r="F8" s="103"/>
      <c r="G8" s="103"/>
      <c r="H8" s="103"/>
      <c r="I8" s="103"/>
      <c r="J8" s="103"/>
    </row>
    <row r="9" spans="1:10" s="11" customFormat="1" ht="21.75" customHeight="1">
      <c r="A9" s="101"/>
      <c r="B9" s="102"/>
      <c r="C9" s="103"/>
      <c r="D9" s="103"/>
      <c r="E9" s="112"/>
      <c r="F9" s="103"/>
      <c r="G9" s="103"/>
      <c r="H9" s="103"/>
      <c r="I9" s="103"/>
      <c r="J9" s="103"/>
    </row>
    <row r="10" spans="1:10" s="11" customFormat="1" ht="19.5" customHeight="1">
      <c r="A10" s="101"/>
      <c r="B10" s="102"/>
      <c r="C10" s="104"/>
      <c r="D10" s="181"/>
      <c r="E10" s="104"/>
      <c r="F10" s="104"/>
      <c r="G10" s="104"/>
      <c r="H10" s="104"/>
      <c r="I10" s="104"/>
      <c r="J10" s="104"/>
    </row>
    <row r="11" spans="1:10" s="11" customFormat="1" ht="30" customHeight="1">
      <c r="A11" s="105"/>
      <c r="B11" s="102"/>
      <c r="C11" s="104"/>
      <c r="D11" s="104"/>
      <c r="E11" s="104"/>
      <c r="F11" s="104"/>
      <c r="G11" s="104"/>
      <c r="H11" s="104"/>
      <c r="I11" s="104"/>
      <c r="J11" s="104"/>
    </row>
    <row r="12" spans="1:10" s="11" customFormat="1" ht="30" customHeight="1" thickBot="1">
      <c r="A12" s="106"/>
      <c r="B12" s="107"/>
      <c r="C12" s="108"/>
      <c r="D12" s="108"/>
      <c r="E12" s="108"/>
      <c r="F12" s="108"/>
      <c r="G12" s="108"/>
      <c r="H12" s="108"/>
      <c r="I12" s="108"/>
      <c r="J12" s="108"/>
    </row>
    <row r="13" spans="1:10" ht="30" customHeight="1" thickBot="1">
      <c r="A13" s="109" t="s">
        <v>88</v>
      </c>
      <c r="B13" s="110"/>
      <c r="C13" s="111">
        <f aca="true" t="shared" si="0" ref="C13:J13">SUM(C7:C12)</f>
        <v>0</v>
      </c>
      <c r="D13" s="111">
        <f t="shared" si="0"/>
        <v>0</v>
      </c>
      <c r="E13" s="111">
        <f t="shared" si="0"/>
        <v>0</v>
      </c>
      <c r="F13" s="111">
        <f t="shared" si="0"/>
        <v>0</v>
      </c>
      <c r="G13" s="111">
        <f t="shared" si="0"/>
        <v>0</v>
      </c>
      <c r="H13" s="111">
        <f t="shared" si="0"/>
        <v>0</v>
      </c>
      <c r="I13" s="111">
        <f t="shared" si="0"/>
        <v>0</v>
      </c>
      <c r="J13" s="111">
        <f t="shared" si="0"/>
        <v>0</v>
      </c>
    </row>
    <row r="14" ht="12.75" customHeight="1"/>
    <row r="15" spans="1:6" ht="12.75" customHeight="1">
      <c r="A15" s="182"/>
      <c r="B15" s="182"/>
      <c r="C15" s="182"/>
      <c r="D15" s="182"/>
      <c r="E15" s="182"/>
      <c r="F15" s="265"/>
    </row>
    <row r="16" spans="1:6" ht="12.75">
      <c r="A16" s="182"/>
      <c r="B16" s="182"/>
      <c r="C16" s="182"/>
      <c r="D16" s="182"/>
      <c r="E16" s="182"/>
      <c r="F16" s="265"/>
    </row>
    <row r="17" spans="1:6" ht="12.75">
      <c r="A17" s="265"/>
      <c r="B17" s="265"/>
      <c r="C17" s="265"/>
      <c r="D17" s="265"/>
      <c r="E17" s="265"/>
      <c r="F17" s="265"/>
    </row>
    <row r="18" spans="1:6" ht="12.75">
      <c r="A18" s="265"/>
      <c r="B18" s="265"/>
      <c r="C18" s="265"/>
      <c r="D18" s="265"/>
      <c r="E18" s="265"/>
      <c r="F18" s="265"/>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rgb="FFFFFF00"/>
  </sheetPr>
  <dimension ref="A1:U22"/>
  <sheetViews>
    <sheetView zoomScale="130" zoomScaleNormal="130" zoomScalePageLayoutView="0" workbookViewId="0" topLeftCell="A1">
      <pane xSplit="6" ySplit="1" topLeftCell="O2" activePane="bottomRight" state="frozen"/>
      <selection pane="topLeft" activeCell="A1" sqref="A1"/>
      <selection pane="topRight" activeCell="G1" sqref="G1"/>
      <selection pane="bottomLeft" activeCell="A14" sqref="A14"/>
      <selection pane="bottomRight" activeCell="A2" sqref="A2:R2"/>
    </sheetView>
  </sheetViews>
  <sheetFormatPr defaultColWidth="9.140625" defaultRowHeight="12.75"/>
  <cols>
    <col min="1" max="1" width="17.421875" style="54" customWidth="1"/>
    <col min="2" max="2" width="10.7109375" style="54" customWidth="1"/>
    <col min="3" max="3" width="16.421875" style="54" customWidth="1"/>
    <col min="4" max="4" width="15.7109375" style="55" customWidth="1"/>
    <col min="5" max="5" width="7.7109375" style="55" hidden="1" customWidth="1"/>
    <col min="6" max="6" width="0.71875" style="55" hidden="1" customWidth="1"/>
    <col min="7" max="7" width="0.13671875" style="55" hidden="1" customWidth="1"/>
    <col min="8" max="10" width="7.7109375" style="55" hidden="1" customWidth="1"/>
    <col min="11" max="11" width="10.00390625" style="55" hidden="1" customWidth="1"/>
    <col min="12" max="12" width="10.421875" style="55" hidden="1" customWidth="1"/>
    <col min="13" max="14" width="13.28125" style="55" hidden="1" customWidth="1"/>
    <col min="15" max="15" width="13.28125" style="55" customWidth="1"/>
    <col min="16" max="16" width="12.8515625" style="55" customWidth="1"/>
    <col min="17" max="17" width="13.8515625" style="55" customWidth="1"/>
    <col min="18" max="18" width="13.140625" style="55" customWidth="1"/>
    <col min="19" max="21" width="11.28125" style="55" customWidth="1"/>
    <col min="22" max="28" width="11.28125" style="54" customWidth="1"/>
    <col min="29" max="16384" width="9.140625" style="54" customWidth="1"/>
  </cols>
  <sheetData>
    <row r="1" spans="1:20" ht="24" customHeight="1" thickBot="1">
      <c r="A1" s="659" t="s">
        <v>17</v>
      </c>
      <c r="B1" s="659"/>
      <c r="C1" s="659"/>
      <c r="D1" s="659"/>
      <c r="E1" s="659"/>
      <c r="F1" s="659"/>
      <c r="G1" s="659"/>
      <c r="H1" s="659"/>
      <c r="I1" s="659"/>
      <c r="J1" s="659"/>
      <c r="K1" s="659"/>
      <c r="L1" s="659"/>
      <c r="M1" s="659"/>
      <c r="N1" s="659"/>
      <c r="O1" s="659"/>
      <c r="P1" s="659"/>
      <c r="Q1" s="659"/>
      <c r="R1" s="659"/>
      <c r="S1" s="264"/>
      <c r="T1" s="264"/>
    </row>
    <row r="2" spans="1:20" s="145" customFormat="1" ht="21" customHeight="1" thickBot="1">
      <c r="A2" s="687" t="s">
        <v>202</v>
      </c>
      <c r="B2" s="688"/>
      <c r="C2" s="688"/>
      <c r="D2" s="688"/>
      <c r="E2" s="688"/>
      <c r="F2" s="688"/>
      <c r="G2" s="688"/>
      <c r="H2" s="688"/>
      <c r="I2" s="688"/>
      <c r="J2" s="688"/>
      <c r="K2" s="688"/>
      <c r="L2" s="688"/>
      <c r="M2" s="688"/>
      <c r="N2" s="688"/>
      <c r="O2" s="688"/>
      <c r="P2" s="688"/>
      <c r="Q2" s="688"/>
      <c r="R2" s="689"/>
      <c r="S2" s="144"/>
      <c r="T2" s="144"/>
    </row>
    <row r="3" spans="1:21" s="145" customFormat="1" ht="16.5" customHeight="1" thickBot="1">
      <c r="A3" s="690" t="s">
        <v>89</v>
      </c>
      <c r="B3" s="693" t="s">
        <v>90</v>
      </c>
      <c r="C3" s="694"/>
      <c r="D3" s="699" t="s">
        <v>41</v>
      </c>
      <c r="E3" s="702" t="s">
        <v>40</v>
      </c>
      <c r="F3" s="703"/>
      <c r="G3" s="703"/>
      <c r="H3" s="703"/>
      <c r="I3" s="703"/>
      <c r="J3" s="703"/>
      <c r="K3" s="703"/>
      <c r="L3" s="703"/>
      <c r="M3" s="703"/>
      <c r="N3" s="703"/>
      <c r="O3" s="703"/>
      <c r="P3" s="703"/>
      <c r="Q3" s="703"/>
      <c r="R3" s="704"/>
      <c r="S3" s="144"/>
      <c r="T3" s="144"/>
      <c r="U3" s="144"/>
    </row>
    <row r="4" spans="1:21" s="147" customFormat="1" ht="16.5" customHeight="1" thickBot="1">
      <c r="A4" s="691"/>
      <c r="B4" s="695"/>
      <c r="C4" s="696"/>
      <c r="D4" s="700"/>
      <c r="E4" s="155" t="s">
        <v>33</v>
      </c>
      <c r="F4" s="155" t="s">
        <v>34</v>
      </c>
      <c r="G4" s="155" t="s">
        <v>24</v>
      </c>
      <c r="H4" s="155" t="s">
        <v>71</v>
      </c>
      <c r="I4" s="155" t="s">
        <v>72</v>
      </c>
      <c r="J4" s="155" t="s">
        <v>25</v>
      </c>
      <c r="K4" s="155" t="s">
        <v>15</v>
      </c>
      <c r="L4" s="180" t="s">
        <v>60</v>
      </c>
      <c r="M4" s="156" t="s">
        <v>96</v>
      </c>
      <c r="N4" s="180" t="s">
        <v>97</v>
      </c>
      <c r="O4" s="156" t="s">
        <v>160</v>
      </c>
      <c r="P4" s="705" t="s">
        <v>186</v>
      </c>
      <c r="Q4" s="706"/>
      <c r="R4" s="707"/>
      <c r="S4" s="146"/>
      <c r="T4" s="146"/>
      <c r="U4" s="146"/>
    </row>
    <row r="5" spans="1:21" s="145" customFormat="1" ht="53.25" customHeight="1" thickBot="1">
      <c r="A5" s="692"/>
      <c r="B5" s="697"/>
      <c r="C5" s="698"/>
      <c r="D5" s="701"/>
      <c r="E5" s="157" t="s">
        <v>73</v>
      </c>
      <c r="F5" s="157" t="s">
        <v>73</v>
      </c>
      <c r="G5" s="157" t="s">
        <v>73</v>
      </c>
      <c r="H5" s="157" t="s">
        <v>73</v>
      </c>
      <c r="I5" s="157" t="s">
        <v>73</v>
      </c>
      <c r="J5" s="157" t="s">
        <v>73</v>
      </c>
      <c r="K5" s="157" t="s">
        <v>73</v>
      </c>
      <c r="L5" s="157" t="s">
        <v>73</v>
      </c>
      <c r="M5" s="157" t="s">
        <v>73</v>
      </c>
      <c r="N5" s="157" t="s">
        <v>73</v>
      </c>
      <c r="O5" s="157" t="s">
        <v>73</v>
      </c>
      <c r="P5" s="158" t="s">
        <v>58</v>
      </c>
      <c r="Q5" s="158" t="s">
        <v>57</v>
      </c>
      <c r="R5" s="158" t="s">
        <v>59</v>
      </c>
      <c r="S5" s="144"/>
      <c r="T5" s="144"/>
      <c r="U5" s="144"/>
    </row>
    <row r="6" spans="1:21" s="139" customFormat="1" ht="16.5" customHeight="1" thickBot="1">
      <c r="A6" s="708" t="s">
        <v>95</v>
      </c>
      <c r="B6" s="710" t="e">
        <f>#REF!</f>
        <v>#REF!</v>
      </c>
      <c r="C6" s="664"/>
      <c r="D6" s="159" t="s">
        <v>39</v>
      </c>
      <c r="E6" s="160">
        <v>0</v>
      </c>
      <c r="F6" s="160">
        <v>0</v>
      </c>
      <c r="G6" s="160">
        <v>0</v>
      </c>
      <c r="H6" s="160">
        <v>0</v>
      </c>
      <c r="I6" s="160">
        <v>0</v>
      </c>
      <c r="J6" s="160">
        <v>3500000</v>
      </c>
      <c r="K6" s="160">
        <v>3500000</v>
      </c>
      <c r="L6" s="160">
        <v>3989000</v>
      </c>
      <c r="M6" s="160">
        <v>100000</v>
      </c>
      <c r="N6" s="160">
        <v>4000000</v>
      </c>
      <c r="O6" s="160"/>
      <c r="P6" s="160"/>
      <c r="Q6" s="160"/>
      <c r="R6" s="161"/>
      <c r="S6" s="138"/>
      <c r="T6" s="138"/>
      <c r="U6" s="138"/>
    </row>
    <row r="7" spans="1:21" s="139" customFormat="1" ht="12.75" customHeight="1" thickBot="1">
      <c r="A7" s="709"/>
      <c r="B7" s="667"/>
      <c r="C7" s="668"/>
      <c r="D7" s="162" t="s">
        <v>42</v>
      </c>
      <c r="E7" s="163">
        <f aca="true" t="shared" si="0" ref="E7:R7">SUM(E6:E6)</f>
        <v>0</v>
      </c>
      <c r="F7" s="163">
        <f t="shared" si="0"/>
        <v>0</v>
      </c>
      <c r="G7" s="163">
        <f t="shared" si="0"/>
        <v>0</v>
      </c>
      <c r="H7" s="163">
        <f t="shared" si="0"/>
        <v>0</v>
      </c>
      <c r="I7" s="163">
        <f t="shared" si="0"/>
        <v>0</v>
      </c>
      <c r="J7" s="163">
        <f t="shared" si="0"/>
        <v>3500000</v>
      </c>
      <c r="K7" s="163">
        <f t="shared" si="0"/>
        <v>3500000</v>
      </c>
      <c r="L7" s="163">
        <f t="shared" si="0"/>
        <v>3989000</v>
      </c>
      <c r="M7" s="163">
        <f t="shared" si="0"/>
        <v>100000</v>
      </c>
      <c r="N7" s="163">
        <f t="shared" si="0"/>
        <v>4000000</v>
      </c>
      <c r="O7" s="163"/>
      <c r="P7" s="163">
        <f t="shared" si="0"/>
        <v>0</v>
      </c>
      <c r="Q7" s="163">
        <f t="shared" si="0"/>
        <v>0</v>
      </c>
      <c r="R7" s="164">
        <f t="shared" si="0"/>
        <v>0</v>
      </c>
      <c r="S7" s="138"/>
      <c r="T7" s="138"/>
      <c r="U7" s="138"/>
    </row>
    <row r="8" spans="1:21" s="139" customFormat="1" ht="10.5" customHeight="1" hidden="1" thickBot="1">
      <c r="A8" s="660" t="s">
        <v>0</v>
      </c>
      <c r="B8" s="663" t="s">
        <v>69</v>
      </c>
      <c r="C8" s="664"/>
      <c r="D8" s="159" t="s">
        <v>39</v>
      </c>
      <c r="E8" s="160">
        <v>0</v>
      </c>
      <c r="F8" s="160">
        <v>0</v>
      </c>
      <c r="G8" s="160">
        <v>0</v>
      </c>
      <c r="H8" s="160">
        <v>0</v>
      </c>
      <c r="I8" s="160">
        <v>0</v>
      </c>
      <c r="J8" s="160">
        <v>0</v>
      </c>
      <c r="K8" s="160">
        <v>0</v>
      </c>
      <c r="L8" s="160">
        <v>0</v>
      </c>
      <c r="M8" s="160"/>
      <c r="N8" s="160"/>
      <c r="O8" s="160"/>
      <c r="P8" s="160">
        <v>0</v>
      </c>
      <c r="Q8" s="160">
        <v>0</v>
      </c>
      <c r="R8" s="161">
        <f>P8-Q8</f>
        <v>0</v>
      </c>
      <c r="S8" s="138"/>
      <c r="T8" s="138"/>
      <c r="U8" s="138"/>
    </row>
    <row r="9" spans="1:21" s="139" customFormat="1" ht="10.5" customHeight="1" hidden="1" thickBot="1">
      <c r="A9" s="661"/>
      <c r="B9" s="665"/>
      <c r="C9" s="666"/>
      <c r="D9" s="165" t="s">
        <v>26</v>
      </c>
      <c r="E9" s="166">
        <v>350000</v>
      </c>
      <c r="F9" s="166">
        <v>250000</v>
      </c>
      <c r="G9" s="166">
        <v>10000</v>
      </c>
      <c r="H9" s="166">
        <v>10000</v>
      </c>
      <c r="I9" s="166">
        <v>10000</v>
      </c>
      <c r="J9" s="166">
        <v>10000</v>
      </c>
      <c r="K9" s="166">
        <v>10000</v>
      </c>
      <c r="L9" s="166">
        <v>11000</v>
      </c>
      <c r="M9" s="166"/>
      <c r="N9" s="166"/>
      <c r="O9" s="166"/>
      <c r="P9" s="166">
        <v>0</v>
      </c>
      <c r="Q9" s="166">
        <v>0</v>
      </c>
      <c r="R9" s="167">
        <f>P9-Q9</f>
        <v>0</v>
      </c>
      <c r="S9" s="138"/>
      <c r="T9" s="138"/>
      <c r="U9" s="138"/>
    </row>
    <row r="10" spans="1:21" s="139" customFormat="1" ht="14.25" customHeight="1" hidden="1">
      <c r="A10" s="662"/>
      <c r="B10" s="667"/>
      <c r="C10" s="668"/>
      <c r="D10" s="162" t="s">
        <v>42</v>
      </c>
      <c r="E10" s="163">
        <f aca="true" t="shared" si="1" ref="E10:R10">SUM(E8:E9)</f>
        <v>350000</v>
      </c>
      <c r="F10" s="163">
        <f t="shared" si="1"/>
        <v>250000</v>
      </c>
      <c r="G10" s="163">
        <f t="shared" si="1"/>
        <v>10000</v>
      </c>
      <c r="H10" s="163">
        <f t="shared" si="1"/>
        <v>10000</v>
      </c>
      <c r="I10" s="163">
        <f t="shared" si="1"/>
        <v>10000</v>
      </c>
      <c r="J10" s="163">
        <f>SUM(J8:J9)</f>
        <v>10000</v>
      </c>
      <c r="K10" s="163">
        <f>SUM(K8:K9)</f>
        <v>10000</v>
      </c>
      <c r="L10" s="163">
        <f>SUM(L8:L9)</f>
        <v>11000</v>
      </c>
      <c r="M10" s="163">
        <f>SUM(M8:M9)</f>
        <v>0</v>
      </c>
      <c r="N10" s="163">
        <f>SUM(N8:N9)</f>
        <v>0</v>
      </c>
      <c r="O10" s="163"/>
      <c r="P10" s="163">
        <f t="shared" si="1"/>
        <v>0</v>
      </c>
      <c r="Q10" s="163">
        <f t="shared" si="1"/>
        <v>0</v>
      </c>
      <c r="R10" s="164">
        <f t="shared" si="1"/>
        <v>0</v>
      </c>
      <c r="S10" s="138"/>
      <c r="T10" s="138"/>
      <c r="U10" s="138"/>
    </row>
    <row r="11" spans="1:21" s="139" customFormat="1" ht="16.5" customHeight="1" thickBot="1">
      <c r="A11" s="660" t="s">
        <v>0</v>
      </c>
      <c r="B11" s="710"/>
      <c r="C11" s="664"/>
      <c r="D11" s="159" t="s">
        <v>39</v>
      </c>
      <c r="E11" s="160">
        <v>0</v>
      </c>
      <c r="F11" s="160">
        <v>0</v>
      </c>
      <c r="G11" s="160">
        <v>0</v>
      </c>
      <c r="H11" s="160">
        <v>0</v>
      </c>
      <c r="I11" s="160">
        <v>0</v>
      </c>
      <c r="J11" s="160">
        <v>0</v>
      </c>
      <c r="K11" s="160">
        <v>0</v>
      </c>
      <c r="L11" s="160">
        <v>0</v>
      </c>
      <c r="M11" s="160"/>
      <c r="N11" s="160"/>
      <c r="O11" s="160"/>
      <c r="P11" s="160"/>
      <c r="Q11" s="160"/>
      <c r="R11" s="161"/>
      <c r="S11" s="138"/>
      <c r="T11" s="138"/>
      <c r="U11" s="138"/>
    </row>
    <row r="12" spans="1:21" s="139" customFormat="1" ht="16.5" customHeight="1" hidden="1" thickBot="1">
      <c r="A12" s="661"/>
      <c r="B12" s="665"/>
      <c r="C12" s="666"/>
      <c r="D12" s="165" t="s">
        <v>26</v>
      </c>
      <c r="E12" s="166">
        <v>0</v>
      </c>
      <c r="F12" s="166">
        <v>0</v>
      </c>
      <c r="G12" s="166">
        <v>0</v>
      </c>
      <c r="H12" s="166">
        <v>0</v>
      </c>
      <c r="I12" s="166">
        <v>0</v>
      </c>
      <c r="J12" s="166">
        <v>0</v>
      </c>
      <c r="K12" s="166">
        <v>0</v>
      </c>
      <c r="L12" s="166">
        <v>0</v>
      </c>
      <c r="M12" s="166"/>
      <c r="N12" s="166"/>
      <c r="O12" s="166"/>
      <c r="P12" s="166">
        <v>0</v>
      </c>
      <c r="Q12" s="166">
        <v>0</v>
      </c>
      <c r="R12" s="167">
        <f>P12-Q12</f>
        <v>0</v>
      </c>
      <c r="S12" s="138"/>
      <c r="T12" s="138"/>
      <c r="U12" s="138"/>
    </row>
    <row r="13" spans="1:21" s="139" customFormat="1" ht="16.5" customHeight="1" thickBot="1">
      <c r="A13" s="662"/>
      <c r="B13" s="667"/>
      <c r="C13" s="668"/>
      <c r="D13" s="162" t="s">
        <v>42</v>
      </c>
      <c r="E13" s="163">
        <f aca="true" t="shared" si="2" ref="E13:R13">SUM(E11:E12)</f>
        <v>0</v>
      </c>
      <c r="F13" s="163">
        <f t="shared" si="2"/>
        <v>0</v>
      </c>
      <c r="G13" s="163">
        <f t="shared" si="2"/>
        <v>0</v>
      </c>
      <c r="H13" s="163">
        <f t="shared" si="2"/>
        <v>0</v>
      </c>
      <c r="I13" s="163">
        <f t="shared" si="2"/>
        <v>0</v>
      </c>
      <c r="J13" s="163">
        <f>SUM(J11:J12)</f>
        <v>0</v>
      </c>
      <c r="K13" s="163">
        <f>SUM(K11:K12)</f>
        <v>0</v>
      </c>
      <c r="L13" s="163">
        <f>SUM(L11:L12)</f>
        <v>0</v>
      </c>
      <c r="M13" s="163">
        <f>SUM(M11:M12)</f>
        <v>0</v>
      </c>
      <c r="N13" s="163">
        <f>SUM(N11:N12)</f>
        <v>0</v>
      </c>
      <c r="O13" s="163"/>
      <c r="P13" s="163">
        <f t="shared" si="2"/>
        <v>0</v>
      </c>
      <c r="Q13" s="163">
        <f t="shared" si="2"/>
        <v>0</v>
      </c>
      <c r="R13" s="164">
        <f t="shared" si="2"/>
        <v>0</v>
      </c>
      <c r="S13" s="138"/>
      <c r="T13" s="138"/>
      <c r="U13" s="138"/>
    </row>
    <row r="14" spans="1:21" s="139" customFormat="1" ht="16.5" customHeight="1">
      <c r="A14" s="660" t="s">
        <v>0</v>
      </c>
      <c r="B14" s="663"/>
      <c r="C14" s="664"/>
      <c r="D14" s="159" t="s">
        <v>39</v>
      </c>
      <c r="E14" s="160">
        <v>0</v>
      </c>
      <c r="F14" s="160">
        <v>0</v>
      </c>
      <c r="G14" s="160">
        <v>0</v>
      </c>
      <c r="H14" s="160">
        <v>0</v>
      </c>
      <c r="I14" s="160">
        <v>0</v>
      </c>
      <c r="J14" s="160">
        <v>0</v>
      </c>
      <c r="K14" s="160">
        <v>0</v>
      </c>
      <c r="L14" s="160">
        <v>0</v>
      </c>
      <c r="M14" s="160"/>
      <c r="N14" s="160"/>
      <c r="O14" s="160"/>
      <c r="P14" s="160">
        <v>0</v>
      </c>
      <c r="Q14" s="160">
        <v>0</v>
      </c>
      <c r="R14" s="161">
        <f>P14-Q14</f>
        <v>0</v>
      </c>
      <c r="S14" s="138"/>
      <c r="T14" s="138"/>
      <c r="U14" s="138"/>
    </row>
    <row r="15" spans="1:21" s="139" customFormat="1" ht="12" customHeight="1" thickBot="1">
      <c r="A15" s="661"/>
      <c r="B15" s="665"/>
      <c r="C15" s="666"/>
      <c r="D15" s="165" t="s">
        <v>26</v>
      </c>
      <c r="E15" s="166">
        <v>0</v>
      </c>
      <c r="F15" s="166">
        <v>0</v>
      </c>
      <c r="G15" s="166">
        <v>0</v>
      </c>
      <c r="H15" s="166">
        <v>0</v>
      </c>
      <c r="I15" s="166">
        <v>0</v>
      </c>
      <c r="J15" s="166">
        <v>0</v>
      </c>
      <c r="K15" s="166">
        <v>0</v>
      </c>
      <c r="L15" s="166">
        <v>0</v>
      </c>
      <c r="M15" s="166"/>
      <c r="N15" s="166"/>
      <c r="O15" s="166"/>
      <c r="P15" s="166">
        <v>0</v>
      </c>
      <c r="Q15" s="166">
        <v>0</v>
      </c>
      <c r="R15" s="167">
        <f>P15-Q15</f>
        <v>0</v>
      </c>
      <c r="S15" s="138"/>
      <c r="T15" s="138"/>
      <c r="U15" s="138"/>
    </row>
    <row r="16" spans="1:21" s="139" customFormat="1" ht="16.5" customHeight="1" thickBot="1">
      <c r="A16" s="662"/>
      <c r="B16" s="667"/>
      <c r="C16" s="668"/>
      <c r="D16" s="162" t="s">
        <v>42</v>
      </c>
      <c r="E16" s="163">
        <f aca="true" t="shared" si="3" ref="E16:R16">SUM(E14:E15)</f>
        <v>0</v>
      </c>
      <c r="F16" s="163">
        <f t="shared" si="3"/>
        <v>0</v>
      </c>
      <c r="G16" s="163">
        <f t="shared" si="3"/>
        <v>0</v>
      </c>
      <c r="H16" s="163">
        <f t="shared" si="3"/>
        <v>0</v>
      </c>
      <c r="I16" s="163">
        <f t="shared" si="3"/>
        <v>0</v>
      </c>
      <c r="J16" s="163">
        <f>SUM(J14:J15)</f>
        <v>0</v>
      </c>
      <c r="K16" s="163">
        <f>SUM(K14:K15)</f>
        <v>0</v>
      </c>
      <c r="L16" s="163">
        <f>SUM(L14:L15)</f>
        <v>0</v>
      </c>
      <c r="M16" s="163">
        <f>SUM(M14:M15)</f>
        <v>0</v>
      </c>
      <c r="N16" s="163">
        <f>SUM(N14:N15)</f>
        <v>0</v>
      </c>
      <c r="O16" s="163"/>
      <c r="P16" s="163">
        <f t="shared" si="3"/>
        <v>0</v>
      </c>
      <c r="Q16" s="163">
        <f t="shared" si="3"/>
        <v>0</v>
      </c>
      <c r="R16" s="164">
        <f t="shared" si="3"/>
        <v>0</v>
      </c>
      <c r="S16" s="138"/>
      <c r="T16" s="138"/>
      <c r="U16" s="138"/>
    </row>
    <row r="17" spans="1:21" s="141" customFormat="1" ht="16.5" customHeight="1">
      <c r="A17" s="669" t="s">
        <v>76</v>
      </c>
      <c r="B17" s="670"/>
      <c r="C17" s="671"/>
      <c r="D17" s="168" t="s">
        <v>39</v>
      </c>
      <c r="E17" s="169">
        <f aca="true" t="shared" si="4" ref="E17:R17">E6+E8+E11+E14</f>
        <v>0</v>
      </c>
      <c r="F17" s="169">
        <f t="shared" si="4"/>
        <v>0</v>
      </c>
      <c r="G17" s="169">
        <f t="shared" si="4"/>
        <v>0</v>
      </c>
      <c r="H17" s="169">
        <f t="shared" si="4"/>
        <v>0</v>
      </c>
      <c r="I17" s="169">
        <f t="shared" si="4"/>
        <v>0</v>
      </c>
      <c r="J17" s="169">
        <f t="shared" si="4"/>
        <v>3500000</v>
      </c>
      <c r="K17" s="169">
        <f t="shared" si="4"/>
        <v>3500000</v>
      </c>
      <c r="L17" s="169">
        <f t="shared" si="4"/>
        <v>3989000</v>
      </c>
      <c r="M17" s="169">
        <f t="shared" si="4"/>
        <v>100000</v>
      </c>
      <c r="N17" s="169">
        <f t="shared" si="4"/>
        <v>4000000</v>
      </c>
      <c r="O17" s="169"/>
      <c r="P17" s="169">
        <f t="shared" si="4"/>
        <v>0</v>
      </c>
      <c r="Q17" s="169">
        <f t="shared" si="4"/>
        <v>0</v>
      </c>
      <c r="R17" s="169">
        <f t="shared" si="4"/>
        <v>0</v>
      </c>
      <c r="S17" s="140"/>
      <c r="T17" s="140"/>
      <c r="U17" s="140"/>
    </row>
    <row r="18" spans="1:21" s="141" customFormat="1" ht="16.5" customHeight="1" thickBot="1">
      <c r="A18" s="672"/>
      <c r="B18" s="673"/>
      <c r="C18" s="674"/>
      <c r="D18" s="170" t="s">
        <v>26</v>
      </c>
      <c r="E18" s="171" t="e">
        <f>E9+E12+E15+#REF!</f>
        <v>#REF!</v>
      </c>
      <c r="F18" s="171" t="e">
        <f>F9+F12+F15+#REF!</f>
        <v>#REF!</v>
      </c>
      <c r="G18" s="171" t="e">
        <f>G9+G12+G15+#REF!</f>
        <v>#REF!</v>
      </c>
      <c r="H18" s="171" t="e">
        <f>H9+H12+H15+#REF!</f>
        <v>#REF!</v>
      </c>
      <c r="I18" s="171" t="e">
        <f>I9+I12+I15+#REF!</f>
        <v>#REF!</v>
      </c>
      <c r="J18" s="171" t="e">
        <f>J9+J12+J15+#REF!</f>
        <v>#REF!</v>
      </c>
      <c r="K18" s="171">
        <f>K9+K12+K15</f>
        <v>10000</v>
      </c>
      <c r="L18" s="171">
        <f aca="true" t="shared" si="5" ref="L18:R18">L9+L12+L15</f>
        <v>11000</v>
      </c>
      <c r="M18" s="171">
        <f t="shared" si="5"/>
        <v>0</v>
      </c>
      <c r="N18" s="171">
        <f t="shared" si="5"/>
        <v>0</v>
      </c>
      <c r="O18" s="171"/>
      <c r="P18" s="171">
        <f t="shared" si="5"/>
        <v>0</v>
      </c>
      <c r="Q18" s="171">
        <f t="shared" si="5"/>
        <v>0</v>
      </c>
      <c r="R18" s="171">
        <f t="shared" si="5"/>
        <v>0</v>
      </c>
      <c r="S18" s="140"/>
      <c r="T18" s="140"/>
      <c r="U18" s="140"/>
    </row>
    <row r="19" spans="1:21" s="143" customFormat="1" ht="16.5" customHeight="1" thickBot="1">
      <c r="A19" s="675"/>
      <c r="B19" s="676"/>
      <c r="C19" s="677"/>
      <c r="D19" s="172" t="s">
        <v>42</v>
      </c>
      <c r="E19" s="173" t="e">
        <f aca="true" t="shared" si="6" ref="E19:R19">SUM(E17:E18)</f>
        <v>#REF!</v>
      </c>
      <c r="F19" s="173" t="e">
        <f t="shared" si="6"/>
        <v>#REF!</v>
      </c>
      <c r="G19" s="173" t="e">
        <f t="shared" si="6"/>
        <v>#REF!</v>
      </c>
      <c r="H19" s="173" t="e">
        <f t="shared" si="6"/>
        <v>#REF!</v>
      </c>
      <c r="I19" s="173" t="e">
        <f t="shared" si="6"/>
        <v>#REF!</v>
      </c>
      <c r="J19" s="173" t="e">
        <f>SUM(J17:J18)</f>
        <v>#REF!</v>
      </c>
      <c r="K19" s="173">
        <f>SUM(K17:K18)</f>
        <v>3510000</v>
      </c>
      <c r="L19" s="173">
        <f>SUM(L17:L18)</f>
        <v>4000000</v>
      </c>
      <c r="M19" s="173">
        <f>SUM(M17:M18)</f>
        <v>100000</v>
      </c>
      <c r="N19" s="173">
        <f>SUM(N17:N18)</f>
        <v>4000000</v>
      </c>
      <c r="O19" s="173"/>
      <c r="P19" s="173">
        <f t="shared" si="6"/>
        <v>0</v>
      </c>
      <c r="Q19" s="173">
        <f t="shared" si="6"/>
        <v>0</v>
      </c>
      <c r="R19" s="173">
        <f t="shared" si="6"/>
        <v>0</v>
      </c>
      <c r="S19" s="142"/>
      <c r="T19" s="142"/>
      <c r="U19" s="142"/>
    </row>
    <row r="20" spans="1:21" s="149" customFormat="1" ht="16.5" customHeight="1">
      <c r="A20" s="678" t="s">
        <v>18</v>
      </c>
      <c r="B20" s="679"/>
      <c r="C20" s="680"/>
      <c r="D20" s="174" t="s">
        <v>39</v>
      </c>
      <c r="E20" s="175" t="e">
        <f>#REF!+#REF!+E17+#REF!</f>
        <v>#REF!</v>
      </c>
      <c r="F20" s="175" t="e">
        <f>#REF!+#REF!+F17+#REF!</f>
        <v>#REF!</v>
      </c>
      <c r="G20" s="175" t="e">
        <f>#REF!+#REF!+G17+#REF!</f>
        <v>#REF!</v>
      </c>
      <c r="H20" s="175" t="e">
        <f>#REF!+#REF!+H17+#REF!</f>
        <v>#REF!</v>
      </c>
      <c r="I20" s="175" t="e">
        <f>#REF!+#REF!+I17+#REF!</f>
        <v>#REF!</v>
      </c>
      <c r="J20" s="175" t="e">
        <f>#REF!+#REF!+J17+#REF!</f>
        <v>#REF!</v>
      </c>
      <c r="K20" s="175">
        <f>K17</f>
        <v>3500000</v>
      </c>
      <c r="L20" s="175">
        <f aca="true" t="shared" si="7" ref="L20:R21">L17</f>
        <v>3989000</v>
      </c>
      <c r="M20" s="175">
        <f t="shared" si="7"/>
        <v>100000</v>
      </c>
      <c r="N20" s="175">
        <f t="shared" si="7"/>
        <v>4000000</v>
      </c>
      <c r="O20" s="175"/>
      <c r="P20" s="175">
        <f t="shared" si="7"/>
        <v>0</v>
      </c>
      <c r="Q20" s="175">
        <f t="shared" si="7"/>
        <v>0</v>
      </c>
      <c r="R20" s="175">
        <f t="shared" si="7"/>
        <v>0</v>
      </c>
      <c r="S20" s="148"/>
      <c r="T20" s="148"/>
      <c r="U20" s="148"/>
    </row>
    <row r="21" spans="1:21" s="149" customFormat="1" ht="16.5" customHeight="1" thickBot="1">
      <c r="A21" s="681"/>
      <c r="B21" s="682"/>
      <c r="C21" s="683"/>
      <c r="D21" s="176" t="s">
        <v>26</v>
      </c>
      <c r="E21" s="177" t="e">
        <f>#REF!+#REF!+E18+#REF!</f>
        <v>#REF!</v>
      </c>
      <c r="F21" s="177" t="e">
        <f>#REF!+#REF!+F18+#REF!</f>
        <v>#REF!</v>
      </c>
      <c r="G21" s="177" t="e">
        <f>#REF!+#REF!+G18+#REF!</f>
        <v>#REF!</v>
      </c>
      <c r="H21" s="177" t="e">
        <f>#REF!+#REF!+H18+#REF!</f>
        <v>#REF!</v>
      </c>
      <c r="I21" s="177" t="e">
        <f>#REF!+#REF!+I18+#REF!</f>
        <v>#REF!</v>
      </c>
      <c r="J21" s="177" t="e">
        <f>#REF!+#REF!+J18+#REF!</f>
        <v>#REF!</v>
      </c>
      <c r="K21" s="177">
        <f>K18</f>
        <v>10000</v>
      </c>
      <c r="L21" s="177">
        <f t="shared" si="7"/>
        <v>11000</v>
      </c>
      <c r="M21" s="177">
        <f t="shared" si="7"/>
        <v>0</v>
      </c>
      <c r="N21" s="177">
        <f t="shared" si="7"/>
        <v>0</v>
      </c>
      <c r="O21" s="177"/>
      <c r="P21" s="177">
        <f t="shared" si="7"/>
        <v>0</v>
      </c>
      <c r="Q21" s="177">
        <f t="shared" si="7"/>
        <v>0</v>
      </c>
      <c r="R21" s="177">
        <f t="shared" si="7"/>
        <v>0</v>
      </c>
      <c r="S21" s="148"/>
      <c r="T21" s="148"/>
      <c r="U21" s="148"/>
    </row>
    <row r="22" spans="1:21" s="151" customFormat="1" ht="16.5" customHeight="1" thickBot="1">
      <c r="A22" s="684"/>
      <c r="B22" s="685"/>
      <c r="C22" s="686"/>
      <c r="D22" s="178" t="s">
        <v>42</v>
      </c>
      <c r="E22" s="179" t="e">
        <f aca="true" t="shared" si="8" ref="E22:R22">SUM(E20:E21)</f>
        <v>#REF!</v>
      </c>
      <c r="F22" s="179" t="e">
        <f t="shared" si="8"/>
        <v>#REF!</v>
      </c>
      <c r="G22" s="179" t="e">
        <f t="shared" si="8"/>
        <v>#REF!</v>
      </c>
      <c r="H22" s="179" t="e">
        <f t="shared" si="8"/>
        <v>#REF!</v>
      </c>
      <c r="I22" s="179" t="e">
        <f t="shared" si="8"/>
        <v>#REF!</v>
      </c>
      <c r="J22" s="179" t="e">
        <f>SUM(J20:J21)</f>
        <v>#REF!</v>
      </c>
      <c r="K22" s="179">
        <f>SUM(K20:K21)</f>
        <v>3510000</v>
      </c>
      <c r="L22" s="179">
        <f>SUM(L20:L21)</f>
        <v>4000000</v>
      </c>
      <c r="M22" s="179">
        <f>SUM(M20:M21)</f>
        <v>100000</v>
      </c>
      <c r="N22" s="179">
        <f>SUM(N20:N21)</f>
        <v>4000000</v>
      </c>
      <c r="O22" s="179"/>
      <c r="P22" s="179">
        <f t="shared" si="8"/>
        <v>0</v>
      </c>
      <c r="Q22" s="179">
        <f t="shared" si="8"/>
        <v>0</v>
      </c>
      <c r="R22" s="179">
        <f t="shared" si="8"/>
        <v>0</v>
      </c>
      <c r="S22" s="150"/>
      <c r="T22" s="150"/>
      <c r="U22" s="150"/>
    </row>
    <row r="23" ht="19.5" customHeight="1"/>
  </sheetData>
  <sheetProtection/>
  <mergeCells count="17">
    <mergeCell ref="P4:R4"/>
    <mergeCell ref="A6:A7"/>
    <mergeCell ref="B6:C7"/>
    <mergeCell ref="A8:A10"/>
    <mergeCell ref="B8:C10"/>
    <mergeCell ref="A11:A13"/>
    <mergeCell ref="B11:C13"/>
    <mergeCell ref="A1:R1"/>
    <mergeCell ref="A14:A16"/>
    <mergeCell ref="B14:C16"/>
    <mergeCell ref="A17:C19"/>
    <mergeCell ref="A20:C22"/>
    <mergeCell ref="A2:R2"/>
    <mergeCell ref="A3:A5"/>
    <mergeCell ref="B3:C5"/>
    <mergeCell ref="D3:D5"/>
    <mergeCell ref="E3:R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7.xml><?xml version="1.0" encoding="utf-8"?>
<worksheet xmlns="http://schemas.openxmlformats.org/spreadsheetml/2006/main" xmlns:r="http://schemas.openxmlformats.org/officeDocument/2006/relationships">
  <sheetPr>
    <tabColor indexed="10"/>
  </sheetPr>
  <dimension ref="A2:AK12"/>
  <sheetViews>
    <sheetView zoomScalePageLayoutView="0" workbookViewId="0" topLeftCell="A1">
      <selection activeCell="M7" sqref="M7"/>
    </sheetView>
  </sheetViews>
  <sheetFormatPr defaultColWidth="9.140625" defaultRowHeight="12.75" customHeight="1"/>
  <cols>
    <col min="1" max="1" width="35.00390625" style="7" customWidth="1"/>
    <col min="2" max="2" width="9.00390625" style="7" customWidth="1"/>
    <col min="3" max="3" width="13.00390625" style="7" customWidth="1"/>
    <col min="4" max="4" width="15.8515625" style="7" customWidth="1"/>
    <col min="5" max="10" width="13.00390625" style="7" customWidth="1"/>
    <col min="11" max="16384" width="9.140625" style="7" customWidth="1"/>
  </cols>
  <sheetData>
    <row r="2" spans="1:10" s="18" customFormat="1" ht="22.5" customHeight="1">
      <c r="A2" s="511" t="s">
        <v>255</v>
      </c>
      <c r="B2" s="650"/>
      <c r="C2" s="650"/>
      <c r="D2" s="650"/>
      <c r="E2" s="650"/>
      <c r="F2" s="650"/>
      <c r="G2" s="650"/>
      <c r="H2" s="650"/>
      <c r="I2" s="650"/>
      <c r="J2" s="650"/>
    </row>
    <row r="4" spans="1:37" s="6" customFormat="1" ht="21.75" customHeight="1" thickBot="1">
      <c r="A4" s="8" t="s">
        <v>70</v>
      </c>
      <c r="B4" s="8"/>
      <c r="C4" s="9"/>
      <c r="D4" s="8"/>
      <c r="E4" s="9"/>
      <c r="F4" s="10"/>
      <c r="G4" s="10"/>
      <c r="H4" s="651" t="s">
        <v>250</v>
      </c>
      <c r="I4" s="652"/>
      <c r="J4" s="652"/>
      <c r="K4" s="12"/>
      <c r="L4" s="10"/>
      <c r="M4" s="10"/>
      <c r="N4" s="12"/>
      <c r="O4" s="12"/>
      <c r="P4" s="12"/>
      <c r="Q4" s="10"/>
      <c r="R4" s="10"/>
      <c r="S4" s="12"/>
      <c r="T4" s="12"/>
      <c r="U4" s="8"/>
      <c r="V4" s="8"/>
      <c r="W4" s="8"/>
      <c r="X4" s="8"/>
      <c r="Y4" s="8"/>
      <c r="Z4" s="8"/>
      <c r="AA4" s="8"/>
      <c r="AB4" s="8"/>
      <c r="AC4" s="8"/>
      <c r="AD4" s="8"/>
      <c r="AE4" s="8"/>
      <c r="AF4" s="8"/>
      <c r="AG4" s="8"/>
      <c r="AH4" s="8"/>
      <c r="AI4" s="8"/>
      <c r="AJ4" s="8"/>
      <c r="AK4" s="8"/>
    </row>
    <row r="5" spans="1:10" ht="40.5" customHeight="1" thickBot="1">
      <c r="A5" s="653" t="s">
        <v>23</v>
      </c>
      <c r="B5" s="653" t="s">
        <v>19</v>
      </c>
      <c r="C5" s="653" t="s">
        <v>87</v>
      </c>
      <c r="D5" s="653" t="s">
        <v>252</v>
      </c>
      <c r="E5" s="655" t="s">
        <v>253</v>
      </c>
      <c r="F5" s="656"/>
      <c r="G5" s="656"/>
      <c r="H5" s="657"/>
      <c r="I5" s="653" t="s">
        <v>194</v>
      </c>
      <c r="J5" s="653" t="s">
        <v>254</v>
      </c>
    </row>
    <row r="6" spans="1:10" ht="40.5" customHeight="1" thickBot="1">
      <c r="A6" s="476"/>
      <c r="B6" s="476"/>
      <c r="C6" s="476"/>
      <c r="D6" s="654"/>
      <c r="E6" s="17" t="s">
        <v>20</v>
      </c>
      <c r="F6" s="17" t="s">
        <v>21</v>
      </c>
      <c r="G6" s="17" t="s">
        <v>22</v>
      </c>
      <c r="H6" s="17" t="s">
        <v>88</v>
      </c>
      <c r="I6" s="658"/>
      <c r="J6" s="658"/>
    </row>
    <row r="7" spans="1:10" s="11" customFormat="1" ht="30" customHeight="1">
      <c r="A7" s="101" t="s">
        <v>158</v>
      </c>
      <c r="B7" s="102">
        <v>1</v>
      </c>
      <c r="C7" s="103"/>
      <c r="D7" s="103"/>
      <c r="E7" s="103"/>
      <c r="F7" s="103"/>
      <c r="G7" s="103">
        <v>0</v>
      </c>
      <c r="H7" s="103">
        <f>SUM(E7:G7)</f>
        <v>0</v>
      </c>
      <c r="I7" s="103"/>
      <c r="J7" s="103"/>
    </row>
    <row r="8" spans="1:10" s="11" customFormat="1" ht="30" customHeight="1">
      <c r="A8" s="101"/>
      <c r="B8" s="102"/>
      <c r="C8" s="103"/>
      <c r="D8" s="103"/>
      <c r="E8" s="103"/>
      <c r="F8" s="103"/>
      <c r="G8" s="103"/>
      <c r="H8" s="103"/>
      <c r="I8" s="103"/>
      <c r="J8" s="103"/>
    </row>
    <row r="9" spans="1:10" s="11" customFormat="1" ht="30" customHeight="1" thickBot="1">
      <c r="A9" s="101"/>
      <c r="B9" s="102"/>
      <c r="C9" s="103"/>
      <c r="D9" s="103"/>
      <c r="E9" s="112"/>
      <c r="F9" s="103"/>
      <c r="G9" s="103"/>
      <c r="H9" s="103"/>
      <c r="I9" s="103"/>
      <c r="J9" s="103"/>
    </row>
    <row r="10" spans="1:10" ht="30" customHeight="1" thickBot="1">
      <c r="A10" s="109" t="s">
        <v>88</v>
      </c>
      <c r="B10" s="110">
        <f aca="true" t="shared" si="0" ref="B10:J10">SUM(B7:B9)</f>
        <v>1</v>
      </c>
      <c r="C10" s="111">
        <f t="shared" si="0"/>
        <v>0</v>
      </c>
      <c r="D10" s="111">
        <f t="shared" si="0"/>
        <v>0</v>
      </c>
      <c r="E10" s="111">
        <f t="shared" si="0"/>
        <v>0</v>
      </c>
      <c r="F10" s="111">
        <f t="shared" si="0"/>
        <v>0</v>
      </c>
      <c r="G10" s="111">
        <f t="shared" si="0"/>
        <v>0</v>
      </c>
      <c r="H10" s="111">
        <f t="shared" si="0"/>
        <v>0</v>
      </c>
      <c r="I10" s="111">
        <f t="shared" si="0"/>
        <v>0</v>
      </c>
      <c r="J10" s="111">
        <f t="shared" si="0"/>
        <v>0</v>
      </c>
    </row>
    <row r="12" ht="12.75" customHeight="1">
      <c r="A12" s="11"/>
    </row>
  </sheetData>
  <sheetProtection/>
  <mergeCells count="9">
    <mergeCell ref="A2:J2"/>
    <mergeCell ref="H4:J4"/>
    <mergeCell ref="A5:A6"/>
    <mergeCell ref="B5:B6"/>
    <mergeCell ref="C5:C6"/>
    <mergeCell ref="D5:D6"/>
    <mergeCell ref="E5:H5"/>
    <mergeCell ref="I5:I6"/>
    <mergeCell ref="J5:J6"/>
  </mergeCells>
  <printOptions horizontalCentered="1"/>
  <pageMargins left="0" right="0.3937007874015748" top="0.7874015748031497" bottom="0.7874015748031497" header="0" footer="0"/>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FF00"/>
  </sheetPr>
  <dimension ref="A2:AB32"/>
  <sheetViews>
    <sheetView zoomScalePageLayoutView="0" workbookViewId="0" topLeftCell="A9">
      <selection activeCell="J32" sqref="J32"/>
    </sheetView>
  </sheetViews>
  <sheetFormatPr defaultColWidth="9.140625" defaultRowHeight="12.75"/>
  <cols>
    <col min="1" max="1" width="10.8515625" style="61" customWidth="1"/>
    <col min="2" max="2" width="5.57421875" style="61" customWidth="1"/>
    <col min="3" max="11" width="10.140625" style="61" customWidth="1"/>
    <col min="12" max="12" width="14.28125" style="61" customWidth="1"/>
    <col min="13" max="13" width="9.140625" style="61" hidden="1" customWidth="1"/>
    <col min="14" max="16384" width="9.140625" style="61" customWidth="1"/>
  </cols>
  <sheetData>
    <row r="1" ht="12.75" customHeight="1"/>
    <row r="2" spans="12:14" ht="12.75" customHeight="1">
      <c r="L2" s="62"/>
      <c r="M2" s="62"/>
      <c r="N2" s="62"/>
    </row>
    <row r="3" spans="9:14" ht="12.75" customHeight="1">
      <c r="I3" s="152"/>
      <c r="J3" s="152"/>
      <c r="K3" s="152"/>
      <c r="L3" s="153"/>
      <c r="M3" s="62"/>
      <c r="N3" s="62"/>
    </row>
    <row r="4" spans="1:12" ht="24.75" customHeight="1">
      <c r="A4" s="727" t="s">
        <v>127</v>
      </c>
      <c r="B4" s="727"/>
      <c r="C4" s="728"/>
      <c r="D4" s="728"/>
      <c r="E4" s="728"/>
      <c r="F4" s="728"/>
      <c r="G4" s="728"/>
      <c r="H4" s="728"/>
      <c r="I4" s="728"/>
      <c r="J4" s="728"/>
      <c r="K4" s="728"/>
      <c r="L4" s="728"/>
    </row>
    <row r="5" ht="24.75" customHeight="1">
      <c r="L5" s="62"/>
    </row>
    <row r="6" spans="9:12" ht="24.75" customHeight="1" thickBot="1">
      <c r="I6" s="152"/>
      <c r="J6" s="152"/>
      <c r="K6" s="152"/>
      <c r="L6" s="153"/>
    </row>
    <row r="7" spans="1:12" ht="24.75" customHeight="1">
      <c r="A7" s="735" t="s">
        <v>128</v>
      </c>
      <c r="B7" s="736"/>
      <c r="C7" s="736"/>
      <c r="D7" s="737"/>
      <c r="E7" s="729" t="s">
        <v>77</v>
      </c>
      <c r="F7" s="730"/>
      <c r="G7" s="730"/>
      <c r="H7" s="730"/>
      <c r="I7" s="730"/>
      <c r="J7" s="730"/>
      <c r="K7" s="730"/>
      <c r="L7" s="731"/>
    </row>
    <row r="8" spans="1:12" ht="24.75" customHeight="1">
      <c r="A8" s="741" t="s">
        <v>129</v>
      </c>
      <c r="B8" s="742"/>
      <c r="C8" s="742"/>
      <c r="D8" s="743"/>
      <c r="E8" s="717" t="s">
        <v>17</v>
      </c>
      <c r="F8" s="718"/>
      <c r="G8" s="718"/>
      <c r="H8" s="718"/>
      <c r="I8" s="718"/>
      <c r="J8" s="718"/>
      <c r="K8" s="718"/>
      <c r="L8" s="719"/>
    </row>
    <row r="9" spans="1:12" ht="24.75" customHeight="1">
      <c r="A9" s="744" t="s">
        <v>63</v>
      </c>
      <c r="B9" s="745"/>
      <c r="C9" s="745"/>
      <c r="D9" s="746"/>
      <c r="E9" s="732"/>
      <c r="F9" s="733"/>
      <c r="G9" s="733"/>
      <c r="H9" s="733"/>
      <c r="I9" s="733"/>
      <c r="J9" s="733"/>
      <c r="K9" s="733"/>
      <c r="L9" s="734"/>
    </row>
    <row r="10" spans="1:12" ht="24.75" customHeight="1">
      <c r="A10" s="63"/>
      <c r="B10" s="715" t="s">
        <v>64</v>
      </c>
      <c r="C10" s="715"/>
      <c r="D10" s="716"/>
      <c r="E10" s="717" t="s">
        <v>94</v>
      </c>
      <c r="F10" s="718"/>
      <c r="G10" s="718"/>
      <c r="H10" s="718"/>
      <c r="I10" s="718"/>
      <c r="J10" s="718"/>
      <c r="K10" s="718"/>
      <c r="L10" s="719"/>
    </row>
    <row r="11" spans="1:12" ht="24.75" customHeight="1">
      <c r="A11" s="63"/>
      <c r="B11" s="715" t="s">
        <v>65</v>
      </c>
      <c r="C11" s="715"/>
      <c r="D11" s="716"/>
      <c r="E11" s="717" t="s">
        <v>156</v>
      </c>
      <c r="F11" s="718"/>
      <c r="G11" s="718"/>
      <c r="H11" s="718"/>
      <c r="I11" s="718"/>
      <c r="J11" s="718"/>
      <c r="K11" s="718"/>
      <c r="L11" s="719"/>
    </row>
    <row r="12" spans="1:12" ht="27.75" customHeight="1">
      <c r="A12" s="63" t="s">
        <v>130</v>
      </c>
      <c r="B12" s="715" t="s">
        <v>66</v>
      </c>
      <c r="C12" s="715"/>
      <c r="D12" s="716"/>
      <c r="E12" s="717" t="s">
        <v>131</v>
      </c>
      <c r="F12" s="718"/>
      <c r="G12" s="718"/>
      <c r="H12" s="718"/>
      <c r="I12" s="718"/>
      <c r="J12" s="718"/>
      <c r="K12" s="718"/>
      <c r="L12" s="719"/>
    </row>
    <row r="13" spans="1:12" ht="18" customHeight="1">
      <c r="A13" s="63"/>
      <c r="B13" s="715" t="s">
        <v>132</v>
      </c>
      <c r="C13" s="715"/>
      <c r="D13" s="716"/>
      <c r="E13" s="717" t="s">
        <v>196</v>
      </c>
      <c r="F13" s="718"/>
      <c r="G13" s="718"/>
      <c r="H13" s="718"/>
      <c r="I13" s="718"/>
      <c r="J13" s="718"/>
      <c r="K13" s="718"/>
      <c r="L13" s="719"/>
    </row>
    <row r="14" spans="1:12" ht="22.5" customHeight="1" thickBot="1">
      <c r="A14" s="71"/>
      <c r="B14" s="720" t="s">
        <v>67</v>
      </c>
      <c r="C14" s="720"/>
      <c r="D14" s="721"/>
      <c r="E14" s="722" t="s">
        <v>157</v>
      </c>
      <c r="F14" s="723"/>
      <c r="G14" s="723"/>
      <c r="H14" s="723"/>
      <c r="I14" s="723"/>
      <c r="J14" s="723"/>
      <c r="K14" s="723"/>
      <c r="L14" s="724"/>
    </row>
    <row r="15" spans="1:12" ht="24" customHeight="1" thickBot="1">
      <c r="A15" s="738" t="s">
        <v>133</v>
      </c>
      <c r="B15" s="739"/>
      <c r="C15" s="739"/>
      <c r="D15" s="739"/>
      <c r="E15" s="740" t="s">
        <v>134</v>
      </c>
      <c r="F15" s="656"/>
      <c r="G15" s="656"/>
      <c r="H15" s="656"/>
      <c r="I15" s="656"/>
      <c r="J15" s="656"/>
      <c r="K15" s="656"/>
      <c r="L15" s="657"/>
    </row>
    <row r="16" spans="1:12" ht="24" customHeight="1" thickBot="1">
      <c r="A16" s="738" t="s">
        <v>133</v>
      </c>
      <c r="B16" s="739"/>
      <c r="C16" s="739"/>
      <c r="D16" s="739"/>
      <c r="E16" s="740" t="s">
        <v>134</v>
      </c>
      <c r="F16" s="656"/>
      <c r="G16" s="656"/>
      <c r="H16" s="656"/>
      <c r="I16" s="656"/>
      <c r="J16" s="656"/>
      <c r="K16" s="656"/>
      <c r="L16" s="657"/>
    </row>
    <row r="17" spans="1:12" ht="24" customHeight="1">
      <c r="A17" s="725" t="s">
        <v>135</v>
      </c>
      <c r="B17" s="726"/>
      <c r="C17" s="754" t="s">
        <v>87</v>
      </c>
      <c r="D17" s="756"/>
      <c r="E17" s="754" t="s">
        <v>136</v>
      </c>
      <c r="F17" s="756"/>
      <c r="G17" s="754" t="s">
        <v>137</v>
      </c>
      <c r="H17" s="756"/>
      <c r="I17" s="754" t="s">
        <v>138</v>
      </c>
      <c r="J17" s="755"/>
      <c r="K17" s="756"/>
      <c r="L17" s="747" t="s">
        <v>141</v>
      </c>
    </row>
    <row r="18" spans="1:12" ht="24" customHeight="1">
      <c r="A18" s="750" t="s">
        <v>139</v>
      </c>
      <c r="B18" s="751"/>
      <c r="C18" s="757"/>
      <c r="D18" s="759"/>
      <c r="E18" s="757"/>
      <c r="F18" s="759"/>
      <c r="G18" s="757"/>
      <c r="H18" s="759"/>
      <c r="I18" s="757"/>
      <c r="J18" s="758"/>
      <c r="K18" s="759"/>
      <c r="L18" s="748"/>
    </row>
    <row r="19" spans="1:12" ht="24" customHeight="1" thickBot="1">
      <c r="A19" s="752"/>
      <c r="B19" s="753"/>
      <c r="C19" s="64" t="s">
        <v>91</v>
      </c>
      <c r="D19" s="65" t="s">
        <v>88</v>
      </c>
      <c r="E19" s="64" t="s">
        <v>91</v>
      </c>
      <c r="F19" s="65" t="s">
        <v>88</v>
      </c>
      <c r="G19" s="64" t="s">
        <v>91</v>
      </c>
      <c r="H19" s="65" t="s">
        <v>88</v>
      </c>
      <c r="I19" s="64" t="s">
        <v>91</v>
      </c>
      <c r="J19" s="66" t="s">
        <v>199</v>
      </c>
      <c r="K19" s="65" t="s">
        <v>88</v>
      </c>
      <c r="L19" s="749"/>
    </row>
    <row r="20" spans="1:12" ht="12.75" customHeight="1">
      <c r="A20" s="762">
        <v>2011</v>
      </c>
      <c r="B20" s="763"/>
      <c r="C20" s="98"/>
      <c r="D20" s="99">
        <v>9500</v>
      </c>
      <c r="E20" s="98"/>
      <c r="F20" s="99">
        <v>3500</v>
      </c>
      <c r="G20" s="98"/>
      <c r="H20" s="99">
        <v>3500</v>
      </c>
      <c r="I20" s="98"/>
      <c r="J20" s="100">
        <f>K20/0.790195836</f>
        <v>48.08934477857714</v>
      </c>
      <c r="K20" s="99">
        <v>38</v>
      </c>
      <c r="L20" s="97">
        <f aca="true" t="shared" si="0" ref="L20:L27">(K20/F20)*100</f>
        <v>1.0857142857142856</v>
      </c>
    </row>
    <row r="21" spans="1:12" ht="19.5" customHeight="1">
      <c r="A21" s="760">
        <v>2012</v>
      </c>
      <c r="B21" s="761"/>
      <c r="C21" s="67"/>
      <c r="D21" s="68">
        <v>10165</v>
      </c>
      <c r="E21" s="67"/>
      <c r="F21" s="68">
        <v>3500</v>
      </c>
      <c r="G21" s="67"/>
      <c r="H21" s="68">
        <v>3500</v>
      </c>
      <c r="I21" s="67"/>
      <c r="J21" s="72">
        <f>K21/0.795695731</f>
        <v>134.47351271512602</v>
      </c>
      <c r="K21" s="68">
        <v>107</v>
      </c>
      <c r="L21" s="70">
        <f t="shared" si="0"/>
        <v>3.0571428571428574</v>
      </c>
    </row>
    <row r="22" spans="1:12" ht="12.75">
      <c r="A22" s="760">
        <v>2013</v>
      </c>
      <c r="B22" s="761"/>
      <c r="C22" s="67"/>
      <c r="D22" s="68">
        <v>11617</v>
      </c>
      <c r="E22" s="67"/>
      <c r="F22" s="68">
        <v>3989</v>
      </c>
      <c r="G22" s="67"/>
      <c r="H22" s="68">
        <v>3989</v>
      </c>
      <c r="I22" s="67"/>
      <c r="J22" s="69">
        <f>K22/0.8669844798</f>
        <v>746.2648006677731</v>
      </c>
      <c r="K22" s="68">
        <v>647</v>
      </c>
      <c r="L22" s="70">
        <f t="shared" si="0"/>
        <v>16.219603910754575</v>
      </c>
    </row>
    <row r="23" spans="1:12" ht="12.75">
      <c r="A23" s="760">
        <v>2014</v>
      </c>
      <c r="B23" s="761"/>
      <c r="C23" s="67"/>
      <c r="D23" s="68">
        <v>12298</v>
      </c>
      <c r="E23" s="67"/>
      <c r="F23" s="68">
        <v>100</v>
      </c>
      <c r="G23" s="67"/>
      <c r="H23" s="68">
        <v>100</v>
      </c>
      <c r="I23" s="67"/>
      <c r="J23" s="69">
        <f>K23/0.938967136</f>
        <v>106.50000001704</v>
      </c>
      <c r="K23" s="68">
        <v>100</v>
      </c>
      <c r="L23" s="70">
        <f t="shared" si="0"/>
        <v>100</v>
      </c>
    </row>
    <row r="24" spans="1:12" ht="12.75">
      <c r="A24" s="266">
        <v>2015</v>
      </c>
      <c r="B24" s="267"/>
      <c r="C24" s="268"/>
      <c r="D24" s="269">
        <v>17000</v>
      </c>
      <c r="E24" s="268"/>
      <c r="F24" s="269">
        <v>4000</v>
      </c>
      <c r="G24" s="268"/>
      <c r="H24" s="269">
        <v>5000</v>
      </c>
      <c r="I24" s="268"/>
      <c r="J24" s="69">
        <v>5000</v>
      </c>
      <c r="K24" s="68">
        <v>5000</v>
      </c>
      <c r="L24" s="70">
        <f t="shared" si="0"/>
        <v>125</v>
      </c>
    </row>
    <row r="25" spans="1:12" ht="12.75">
      <c r="A25" s="266">
        <v>2016</v>
      </c>
      <c r="B25" s="267"/>
      <c r="C25" s="268"/>
      <c r="D25" s="269">
        <v>17000</v>
      </c>
      <c r="E25" s="268"/>
      <c r="F25" s="269">
        <v>4000</v>
      </c>
      <c r="G25" s="268"/>
      <c r="H25" s="269">
        <v>5000</v>
      </c>
      <c r="I25" s="268"/>
      <c r="J25" s="69">
        <v>5000</v>
      </c>
      <c r="K25" s="68">
        <v>5000</v>
      </c>
      <c r="L25" s="70">
        <f>(K25/F25)*100</f>
        <v>125</v>
      </c>
    </row>
    <row r="26" spans="1:12" ht="12.75">
      <c r="A26" s="47"/>
      <c r="B26" s="47"/>
      <c r="C26" s="274"/>
      <c r="D26" s="275"/>
      <c r="E26" s="274"/>
      <c r="F26" s="275"/>
      <c r="G26" s="274"/>
      <c r="H26" s="275"/>
      <c r="I26" s="274"/>
      <c r="J26" s="276"/>
      <c r="K26" s="277"/>
      <c r="L26" s="70"/>
    </row>
    <row r="27" spans="1:12" ht="13.5" thickBot="1">
      <c r="A27" s="711"/>
      <c r="B27" s="712"/>
      <c r="C27" s="270"/>
      <c r="D27" s="271"/>
      <c r="E27" s="270"/>
      <c r="F27" s="271">
        <f>SUM(F20:F24)</f>
        <v>15089</v>
      </c>
      <c r="G27" s="270"/>
      <c r="H27" s="271">
        <f>SUM(H20:H24)</f>
        <v>16089</v>
      </c>
      <c r="I27" s="272" t="s">
        <v>88</v>
      </c>
      <c r="J27" s="273">
        <f>SUM(J20:J24)</f>
        <v>6035.327658178516</v>
      </c>
      <c r="K27" s="273">
        <f>SUM(K20:K24)</f>
        <v>5892</v>
      </c>
      <c r="L27" s="70">
        <f t="shared" si="0"/>
        <v>39.048313340844324</v>
      </c>
    </row>
    <row r="28" spans="1:12" ht="12.75">
      <c r="A28" s="713" t="s">
        <v>140</v>
      </c>
      <c r="B28" s="714"/>
      <c r="C28" s="714"/>
      <c r="D28" s="714"/>
      <c r="E28" s="714"/>
      <c r="F28" s="714"/>
      <c r="G28" s="714"/>
      <c r="H28" s="714"/>
      <c r="I28" s="714"/>
      <c r="J28" s="714"/>
      <c r="K28" s="714"/>
      <c r="L28" s="714"/>
    </row>
    <row r="30" spans="1:28" ht="15.75">
      <c r="A30" s="183" t="s">
        <v>256</v>
      </c>
      <c r="B30" s="184"/>
      <c r="C30" s="184"/>
      <c r="D30" s="185"/>
      <c r="E30" s="185"/>
      <c r="F30" s="185"/>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6" ht="12.75">
      <c r="A31" s="186"/>
      <c r="B31" s="186"/>
      <c r="C31" s="186"/>
      <c r="D31" s="186"/>
      <c r="E31" s="186"/>
      <c r="F31" s="186"/>
    </row>
    <row r="32" spans="1:6" ht="12.75">
      <c r="A32" s="186"/>
      <c r="B32" s="186"/>
      <c r="C32" s="186"/>
      <c r="D32" s="186"/>
      <c r="E32" s="186"/>
      <c r="F32" s="186"/>
    </row>
  </sheetData>
  <sheetProtection/>
  <mergeCells count="34">
    <mergeCell ref="A21:B21"/>
    <mergeCell ref="A23:B23"/>
    <mergeCell ref="E17:F18"/>
    <mergeCell ref="G17:H18"/>
    <mergeCell ref="A20:B20"/>
    <mergeCell ref="A22:B22"/>
    <mergeCell ref="C17:D18"/>
    <mergeCell ref="L17:L19"/>
    <mergeCell ref="E12:L12"/>
    <mergeCell ref="B11:D11"/>
    <mergeCell ref="B12:D12"/>
    <mergeCell ref="A18:B19"/>
    <mergeCell ref="A15:D15"/>
    <mergeCell ref="I17:K18"/>
    <mergeCell ref="A4:L4"/>
    <mergeCell ref="E7:L7"/>
    <mergeCell ref="E8:L8"/>
    <mergeCell ref="E9:L9"/>
    <mergeCell ref="A7:D7"/>
    <mergeCell ref="A16:D16"/>
    <mergeCell ref="E16:L16"/>
    <mergeCell ref="E15:L15"/>
    <mergeCell ref="A8:D8"/>
    <mergeCell ref="A9:D9"/>
    <mergeCell ref="A27:B27"/>
    <mergeCell ref="A28:L28"/>
    <mergeCell ref="B10:D10"/>
    <mergeCell ref="E10:L10"/>
    <mergeCell ref="B13:D13"/>
    <mergeCell ref="E13:L13"/>
    <mergeCell ref="B14:D14"/>
    <mergeCell ref="E14:L14"/>
    <mergeCell ref="A17:B17"/>
    <mergeCell ref="E11:L11"/>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2:N65"/>
  <sheetViews>
    <sheetView zoomScalePageLayoutView="0" workbookViewId="0" topLeftCell="A25">
      <selection activeCell="M56" sqref="M56"/>
    </sheetView>
  </sheetViews>
  <sheetFormatPr defaultColWidth="9.140625" defaultRowHeight="12.75"/>
  <cols>
    <col min="1" max="1" width="3.28125" style="74" customWidth="1"/>
    <col min="2" max="2" width="10.57421875" style="80" customWidth="1"/>
    <col min="3" max="3" width="14.8515625" style="74" customWidth="1"/>
    <col min="4" max="4" width="16.421875" style="74" customWidth="1"/>
    <col min="5" max="5" width="13.7109375" style="74" customWidth="1"/>
    <col min="6" max="6" width="15.00390625" style="74" customWidth="1"/>
    <col min="7" max="7" width="15.57421875" style="74" customWidth="1"/>
    <col min="8" max="8" width="14.8515625" style="74" customWidth="1"/>
    <col min="9" max="9" width="16.140625" style="74" customWidth="1"/>
    <col min="10" max="10" width="16.7109375" style="74" customWidth="1"/>
    <col min="11" max="11" width="0.5625" style="74" hidden="1" customWidth="1"/>
    <col min="12" max="12" width="15.00390625" style="74" customWidth="1"/>
    <col min="13" max="13" width="16.421875" style="74" customWidth="1"/>
    <col min="14" max="14" width="14.140625" style="74" customWidth="1"/>
    <col min="15" max="15" width="9.140625" style="74" customWidth="1"/>
    <col min="16" max="16384" width="9.140625" style="74" customWidth="1"/>
  </cols>
  <sheetData>
    <row r="2" spans="2:14" s="73" customFormat="1" ht="24.75" customHeight="1">
      <c r="B2" s="769" t="s">
        <v>189</v>
      </c>
      <c r="C2" s="769"/>
      <c r="D2" s="769"/>
      <c r="E2" s="769"/>
      <c r="F2" s="769"/>
      <c r="G2" s="769"/>
      <c r="H2" s="769"/>
      <c r="I2" s="769"/>
      <c r="J2" s="769"/>
      <c r="K2" s="769"/>
      <c r="L2" s="769"/>
      <c r="M2" s="769"/>
      <c r="N2" s="769"/>
    </row>
    <row r="3" spans="2:14" ht="18" customHeight="1">
      <c r="B3" s="770" t="s">
        <v>135</v>
      </c>
      <c r="C3" s="764" t="s">
        <v>143</v>
      </c>
      <c r="D3" s="765"/>
      <c r="E3" s="765"/>
      <c r="F3" s="765"/>
      <c r="G3" s="765"/>
      <c r="H3" s="765"/>
      <c r="I3" s="765"/>
      <c r="J3" s="765"/>
      <c r="K3" s="765"/>
      <c r="L3" s="765"/>
      <c r="M3" s="766"/>
      <c r="N3" s="767" t="s">
        <v>144</v>
      </c>
    </row>
    <row r="4" spans="2:14" ht="15" customHeight="1">
      <c r="B4" s="771"/>
      <c r="C4" s="75" t="s">
        <v>145</v>
      </c>
      <c r="D4" s="75" t="s">
        <v>146</v>
      </c>
      <c r="E4" s="75" t="s">
        <v>147</v>
      </c>
      <c r="F4" s="75" t="s">
        <v>148</v>
      </c>
      <c r="G4" s="75" t="s">
        <v>149</v>
      </c>
      <c r="H4" s="75" t="s">
        <v>150</v>
      </c>
      <c r="I4" s="75" t="s">
        <v>151</v>
      </c>
      <c r="J4" s="75" t="s">
        <v>142</v>
      </c>
      <c r="K4" s="75"/>
      <c r="L4" s="75" t="s">
        <v>152</v>
      </c>
      <c r="M4" s="75" t="s">
        <v>153</v>
      </c>
      <c r="N4" s="768"/>
    </row>
    <row r="5" spans="2:14" ht="15" customHeight="1">
      <c r="B5" s="76">
        <v>1963</v>
      </c>
      <c r="C5" s="154">
        <v>5.7810626E-07</v>
      </c>
      <c r="D5" s="154">
        <v>5.1624206E-07</v>
      </c>
      <c r="E5" s="154">
        <v>5.09140556E-07</v>
      </c>
      <c r="F5" s="154">
        <v>6.59900815E-07</v>
      </c>
      <c r="G5" s="154">
        <v>6.23864217E-07</v>
      </c>
      <c r="H5" s="154">
        <v>6.84462928E-07</v>
      </c>
      <c r="I5" s="154">
        <v>6.39021661E-07</v>
      </c>
      <c r="J5" s="154">
        <v>7.76156681E-07</v>
      </c>
      <c r="K5" s="154"/>
      <c r="L5" s="154">
        <v>6.67847267E-07</v>
      </c>
      <c r="M5" s="154">
        <v>8.47639339E-07</v>
      </c>
      <c r="N5" s="154">
        <v>1.5627420277964591E-06</v>
      </c>
    </row>
    <row r="6" spans="2:14" ht="15" customHeight="1">
      <c r="B6" s="76">
        <v>1964</v>
      </c>
      <c r="C6" s="154">
        <v>6.0857246E-07</v>
      </c>
      <c r="D6" s="154">
        <v>5.44377252E-07</v>
      </c>
      <c r="E6" s="154">
        <v>5.34444842E-07</v>
      </c>
      <c r="F6" s="154">
        <v>7.02992339E-07</v>
      </c>
      <c r="G6" s="154">
        <v>6.44701281E-07</v>
      </c>
      <c r="H6" s="154">
        <v>6.92950269E-07</v>
      </c>
      <c r="I6" s="154">
        <v>6.6880007E-07</v>
      </c>
      <c r="J6" s="154">
        <v>8.10385191E-07</v>
      </c>
      <c r="K6" s="154"/>
      <c r="L6" s="154">
        <v>6.95629714E-07</v>
      </c>
      <c r="M6" s="154">
        <v>8.88665083E-07</v>
      </c>
      <c r="N6" s="154">
        <v>1.5627420277964591E-06</v>
      </c>
    </row>
    <row r="7" spans="2:14" ht="15" customHeight="1">
      <c r="B7" s="76">
        <v>1965</v>
      </c>
      <c r="C7" s="154">
        <v>6.48981671E-07</v>
      </c>
      <c r="D7" s="154">
        <v>5.74807941E-07</v>
      </c>
      <c r="E7" s="154">
        <v>5.75917762E-07</v>
      </c>
      <c r="F7" s="154">
        <v>7.44047091E-07</v>
      </c>
      <c r="G7" s="154">
        <v>6.86993685E-07</v>
      </c>
      <c r="H7" s="154">
        <v>7.41041017E-07</v>
      </c>
      <c r="I7" s="154">
        <v>7.14077835E-07</v>
      </c>
      <c r="J7" s="154">
        <v>8.80969741E-07</v>
      </c>
      <c r="K7" s="154"/>
      <c r="L7" s="154">
        <v>7.69575152E-07</v>
      </c>
      <c r="M7" s="154">
        <v>9.63224083E-07</v>
      </c>
      <c r="N7" s="154">
        <v>1.5627420277964591E-06</v>
      </c>
    </row>
    <row r="8" spans="2:14" ht="15" customHeight="1">
      <c r="B8" s="76">
        <v>1966</v>
      </c>
      <c r="C8" s="154">
        <v>6.8194994E-07</v>
      </c>
      <c r="D8" s="154">
        <v>5.95558508E-07</v>
      </c>
      <c r="E8" s="154">
        <v>6.04310507E-07</v>
      </c>
      <c r="F8" s="154">
        <v>8.62871412E-07</v>
      </c>
      <c r="G8" s="154">
        <v>7.11038464E-07</v>
      </c>
      <c r="H8" s="154">
        <v>7.90838974E-07</v>
      </c>
      <c r="I8" s="154">
        <v>7.4935328E-07</v>
      </c>
      <c r="J8" s="154">
        <v>9.24225356E-07</v>
      </c>
      <c r="K8" s="154"/>
      <c r="L8" s="154">
        <v>8.0713042E-07</v>
      </c>
      <c r="M8" s="154">
        <v>1.034887955E-06</v>
      </c>
      <c r="N8" s="154">
        <v>1.5627420277964591E-06</v>
      </c>
    </row>
    <row r="9" spans="2:14" ht="15" customHeight="1">
      <c r="B9" s="76">
        <v>1967</v>
      </c>
      <c r="C9" s="154">
        <v>7.61601693E-07</v>
      </c>
      <c r="D9" s="154">
        <v>6.39629837E-07</v>
      </c>
      <c r="E9" s="154">
        <v>6.31141894E-07</v>
      </c>
      <c r="F9" s="154">
        <v>9.09380181E-07</v>
      </c>
      <c r="G9" s="154">
        <v>7.79013742E-07</v>
      </c>
      <c r="H9" s="154">
        <v>8.44853276E-07</v>
      </c>
      <c r="I9" s="154">
        <v>8.29159404E-07</v>
      </c>
      <c r="J9" s="154">
        <v>1.007960173E-06</v>
      </c>
      <c r="K9" s="154"/>
      <c r="L9" s="154">
        <v>8.67342349E-07</v>
      </c>
      <c r="M9" s="154">
        <v>1.106398713E-06</v>
      </c>
      <c r="N9" s="154">
        <v>1.5627420277964591E-06</v>
      </c>
    </row>
    <row r="10" spans="2:14" ht="15" customHeight="1">
      <c r="B10" s="76">
        <v>1968</v>
      </c>
      <c r="C10" s="154">
        <v>7.95645289E-07</v>
      </c>
      <c r="D10" s="154">
        <v>6.5747551E-07</v>
      </c>
      <c r="E10" s="154">
        <v>6.4117705E-07</v>
      </c>
      <c r="F10" s="154">
        <v>9.28749979E-07</v>
      </c>
      <c r="G10" s="154">
        <v>8.00981929E-07</v>
      </c>
      <c r="H10" s="154">
        <v>8.83801012E-07</v>
      </c>
      <c r="I10" s="154">
        <v>8.63072024E-07</v>
      </c>
      <c r="J10" s="154">
        <v>1.043037187E-06</v>
      </c>
      <c r="K10" s="154"/>
      <c r="L10" s="154">
        <v>8.9214834E-07</v>
      </c>
      <c r="M10" s="154">
        <v>1.142024751E-06</v>
      </c>
      <c r="N10" s="154">
        <v>1.5627420277964591E-06</v>
      </c>
    </row>
    <row r="11" spans="2:14" ht="15" customHeight="1">
      <c r="B11" s="76">
        <v>1969</v>
      </c>
      <c r="C11" s="154">
        <v>8.47760055E-07</v>
      </c>
      <c r="D11" s="154">
        <v>6.86272937E-07</v>
      </c>
      <c r="E11" s="154">
        <v>6.67272956E-07</v>
      </c>
      <c r="F11" s="154">
        <v>9.64599728E-07</v>
      </c>
      <c r="G11" s="154">
        <v>8.88609352E-07</v>
      </c>
      <c r="H11" s="154">
        <v>9.30819225E-07</v>
      </c>
      <c r="I11" s="154">
        <v>9.12008207E-07</v>
      </c>
      <c r="J11" s="154">
        <v>1.094667527E-06</v>
      </c>
      <c r="K11" s="154"/>
      <c r="L11" s="154">
        <v>9.29797E-07</v>
      </c>
      <c r="M11" s="154">
        <v>1.191588626E-06</v>
      </c>
      <c r="N11" s="154">
        <v>1.5627420277964591E-06</v>
      </c>
    </row>
    <row r="12" spans="2:14" ht="15" customHeight="1">
      <c r="B12" s="76">
        <v>1970</v>
      </c>
      <c r="C12" s="154">
        <v>8.90571938E-07</v>
      </c>
      <c r="D12" s="154">
        <v>7.29096368E-07</v>
      </c>
      <c r="E12" s="154">
        <v>7.49814621E-07</v>
      </c>
      <c r="F12" s="154">
        <v>9.97396119E-07</v>
      </c>
      <c r="G12" s="154">
        <v>9.66184949E-07</v>
      </c>
      <c r="H12" s="154">
        <v>9.92904868E-07</v>
      </c>
      <c r="I12" s="154">
        <v>9.62898265E-07</v>
      </c>
      <c r="J12" s="154">
        <v>1.147102102E-06</v>
      </c>
      <c r="K12" s="154"/>
      <c r="L12" s="154">
        <v>9.6698888E-07</v>
      </c>
      <c r="M12" s="154">
        <v>1.262130672E-06</v>
      </c>
      <c r="N12" s="154">
        <v>1.9534275347455736E-06</v>
      </c>
    </row>
    <row r="13" spans="2:14" ht="15" customHeight="1">
      <c r="B13" s="76">
        <v>1971</v>
      </c>
      <c r="C13" s="154">
        <v>1.036002336E-06</v>
      </c>
      <c r="D13" s="154">
        <v>9.47752369E-07</v>
      </c>
      <c r="E13" s="154">
        <v>9.49490254E-07</v>
      </c>
      <c r="F13" s="154">
        <v>1.161966478E-06</v>
      </c>
      <c r="G13" s="154">
        <v>1.192368845E-06</v>
      </c>
      <c r="H13" s="154">
        <v>1.15445049E-06</v>
      </c>
      <c r="I13" s="154">
        <v>1.109740251E-06</v>
      </c>
      <c r="J13" s="154">
        <v>1.405888336E-06</v>
      </c>
      <c r="K13" s="154"/>
      <c r="L13" s="154">
        <v>1.255635061E-06</v>
      </c>
      <c r="M13" s="154">
        <v>1.619692292E-06</v>
      </c>
      <c r="N13" s="154">
        <v>2.5927310915713983E-06</v>
      </c>
    </row>
    <row r="14" spans="2:14" ht="15" customHeight="1">
      <c r="B14" s="76">
        <v>1972</v>
      </c>
      <c r="C14" s="154">
        <v>1.186533475E-06</v>
      </c>
      <c r="D14" s="154">
        <v>1.03428216E-06</v>
      </c>
      <c r="E14" s="154">
        <v>1.069220975E-06</v>
      </c>
      <c r="F14" s="154">
        <v>1.496496627E-06</v>
      </c>
      <c r="G14" s="154">
        <v>1.332472184E-06</v>
      </c>
      <c r="H14" s="154">
        <v>1.376104984E-06</v>
      </c>
      <c r="I14" s="154">
        <v>1.274758626E-06</v>
      </c>
      <c r="J14" s="154">
        <v>1.607492724E-06</v>
      </c>
      <c r="K14" s="154"/>
      <c r="L14" s="154">
        <v>1.428912699E-06</v>
      </c>
      <c r="M14" s="154">
        <v>1.841752105E-06</v>
      </c>
      <c r="N14" s="154">
        <v>2.5216973630351957E-06</v>
      </c>
    </row>
    <row r="15" spans="2:14" ht="15" customHeight="1">
      <c r="B15" s="76">
        <v>1973</v>
      </c>
      <c r="C15" s="154">
        <v>1.336511306E-06</v>
      </c>
      <c r="D15" s="154">
        <v>1.142054361E-06</v>
      </c>
      <c r="E15" s="154">
        <v>1.204370506E-06</v>
      </c>
      <c r="F15" s="154">
        <v>1.61067932E-06</v>
      </c>
      <c r="G15" s="154">
        <v>1.455992356E-06</v>
      </c>
      <c r="H15" s="154">
        <v>1.54357696E-06</v>
      </c>
      <c r="I15" s="154">
        <v>1.427857137E-06</v>
      </c>
      <c r="J15" s="154">
        <v>1.796373119E-06</v>
      </c>
      <c r="K15" s="154"/>
      <c r="L15" s="154">
        <v>1.592808986E-06</v>
      </c>
      <c r="M15" s="154">
        <v>2.068471789E-06</v>
      </c>
      <c r="N15" s="154">
        <v>2.7347985486438034E-06</v>
      </c>
    </row>
    <row r="16" spans="2:14" ht="15" customHeight="1">
      <c r="B16" s="76">
        <v>1974</v>
      </c>
      <c r="C16" s="154">
        <v>1.636691746E-06</v>
      </c>
      <c r="D16" s="154">
        <v>1.461030144E-06</v>
      </c>
      <c r="E16" s="154">
        <v>1.464996284E-06</v>
      </c>
      <c r="F16" s="154">
        <v>1.643537178E-06</v>
      </c>
      <c r="G16" s="154">
        <v>1.789123407E-06</v>
      </c>
      <c r="H16" s="154">
        <v>1.927927623E-06</v>
      </c>
      <c r="I16" s="154">
        <v>1.775683136E-06</v>
      </c>
      <c r="J16" s="154">
        <v>2.179359868E-06</v>
      </c>
      <c r="K16" s="154"/>
      <c r="L16" s="154">
        <v>1.883974468E-06</v>
      </c>
      <c r="M16" s="154">
        <v>2.449484292E-06</v>
      </c>
      <c r="N16" s="154">
        <v>2.7703154129119046E-06</v>
      </c>
    </row>
    <row r="17" spans="2:14" ht="15" customHeight="1">
      <c r="B17" s="76">
        <v>1975</v>
      </c>
      <c r="C17" s="154">
        <v>1.967303479E-06</v>
      </c>
      <c r="D17" s="154">
        <v>1.685152168E-06</v>
      </c>
      <c r="E17" s="154">
        <v>1.630833863E-06</v>
      </c>
      <c r="F17" s="154">
        <v>1.834680552E-06</v>
      </c>
      <c r="G17" s="154">
        <v>2.062680376E-06</v>
      </c>
      <c r="H17" s="154">
        <v>2.279196036E-06</v>
      </c>
      <c r="I17" s="154">
        <v>2.10063315E-06</v>
      </c>
      <c r="J17" s="154">
        <v>2.543312966E-06</v>
      </c>
      <c r="K17" s="154"/>
      <c r="L17" s="154">
        <v>2.168266215E-06</v>
      </c>
      <c r="M17" s="154">
        <v>2.824255389E-06</v>
      </c>
      <c r="N17" s="154">
        <v>3.018933462788615E-06</v>
      </c>
    </row>
    <row r="18" spans="2:14" ht="15" customHeight="1">
      <c r="B18" s="76">
        <v>1976</v>
      </c>
      <c r="C18" s="154">
        <v>2.3464235E-06</v>
      </c>
      <c r="D18" s="154">
        <v>1.995400716E-06</v>
      </c>
      <c r="E18" s="154">
        <v>1.895617903E-06</v>
      </c>
      <c r="F18" s="154">
        <v>2.070954829E-06</v>
      </c>
      <c r="G18" s="154">
        <v>2.402728276E-06</v>
      </c>
      <c r="H18" s="154">
        <v>2.960903571E-06</v>
      </c>
      <c r="I18" s="154">
        <v>2.561301999E-06</v>
      </c>
      <c r="J18" s="154">
        <v>3.060877154E-06</v>
      </c>
      <c r="K18" s="154"/>
      <c r="L18" s="154">
        <v>2.573249827E-06</v>
      </c>
      <c r="M18" s="154">
        <v>3.491062086E-06</v>
      </c>
      <c r="N18" s="154">
        <v>3.2675515126653246E-06</v>
      </c>
    </row>
    <row r="19" spans="2:14" ht="15" customHeight="1">
      <c r="B19" s="76">
        <v>1977</v>
      </c>
      <c r="C19" s="154">
        <v>3.148904115E-06</v>
      </c>
      <c r="D19" s="154">
        <v>2.566655587E-06</v>
      </c>
      <c r="E19" s="154">
        <v>2.403520394E-06</v>
      </c>
      <c r="F19" s="154">
        <v>2.680777162E-06</v>
      </c>
      <c r="G19" s="154">
        <v>3.15000698E-06</v>
      </c>
      <c r="H19" s="154">
        <v>4.523372385E-06</v>
      </c>
      <c r="I19" s="154">
        <v>3.570198857E-06</v>
      </c>
      <c r="J19" s="154">
        <v>4.172587736E-06</v>
      </c>
      <c r="K19" s="154"/>
      <c r="L19" s="154">
        <v>3.452747349E-06</v>
      </c>
      <c r="M19" s="154">
        <v>4.825695122E-06</v>
      </c>
      <c r="N19" s="154">
        <v>3.800304476686845E-06</v>
      </c>
    </row>
    <row r="20" spans="2:14" ht="15" customHeight="1">
      <c r="B20" s="76">
        <v>1978</v>
      </c>
      <c r="C20" s="154">
        <v>4.57331433E-06</v>
      </c>
      <c r="D20" s="154">
        <v>3.712634888E-06</v>
      </c>
      <c r="E20" s="154">
        <v>3.581051792E-06</v>
      </c>
      <c r="F20" s="154">
        <v>4.004807333E-06</v>
      </c>
      <c r="G20" s="154">
        <v>4.705812569E-06</v>
      </c>
      <c r="H20" s="154">
        <v>6.398762576E-06</v>
      </c>
      <c r="I20" s="154">
        <v>5.151082911E-06</v>
      </c>
      <c r="J20" s="154">
        <v>6.045245113E-06</v>
      </c>
      <c r="K20" s="154"/>
      <c r="L20" s="154">
        <v>5.024300912E-06</v>
      </c>
      <c r="M20" s="154">
        <v>7.101010372E-06</v>
      </c>
      <c r="N20" s="154">
        <v>5.5051139615557105E-06</v>
      </c>
    </row>
    <row r="21" spans="2:14" ht="15" customHeight="1">
      <c r="B21" s="76">
        <v>1979</v>
      </c>
      <c r="C21" s="154">
        <v>7.420364666E-06</v>
      </c>
      <c r="D21" s="154">
        <v>6.166073517E-06</v>
      </c>
      <c r="E21" s="154">
        <v>5.900641354E-06</v>
      </c>
      <c r="F21" s="154">
        <v>6.632565001E-06</v>
      </c>
      <c r="G21" s="154">
        <v>7.730889445E-06</v>
      </c>
      <c r="H21" s="154">
        <v>1.0330802179E-05</v>
      </c>
      <c r="I21" s="154">
        <v>8.426656534E-06</v>
      </c>
      <c r="J21" s="154">
        <v>9.94442821E-06</v>
      </c>
      <c r="K21" s="154"/>
      <c r="L21" s="154">
        <v>8.306650786E-06</v>
      </c>
      <c r="M21" s="154">
        <v>1.1713116609E-05</v>
      </c>
      <c r="N21" s="154">
        <v>9.092317252633947E-06</v>
      </c>
    </row>
    <row r="22" spans="2:14" ht="15" customHeight="1">
      <c r="B22" s="76">
        <v>1980</v>
      </c>
      <c r="C22" s="154">
        <v>1.5570812583E-05</v>
      </c>
      <c r="D22" s="154">
        <v>1.2746533431E-05</v>
      </c>
      <c r="E22" s="154">
        <v>1.2684205245E-05</v>
      </c>
      <c r="F22" s="154">
        <v>1.436919549E-05</v>
      </c>
      <c r="G22" s="154">
        <v>1.6213909186E-05</v>
      </c>
      <c r="H22" s="154">
        <v>2.1342404222E-05</v>
      </c>
      <c r="I22" s="154">
        <v>1.7751594654E-05</v>
      </c>
      <c r="J22" s="154">
        <v>2.1011582365E-05</v>
      </c>
      <c r="K22" s="154"/>
      <c r="L22" s="154">
        <v>1.7609040861E-05</v>
      </c>
      <c r="M22" s="154">
        <v>2.548071387E-05</v>
      </c>
      <c r="N22" s="154">
        <v>1.8468769419412704E-05</v>
      </c>
    </row>
    <row r="23" spans="2:14" ht="15" customHeight="1">
      <c r="B23" s="76">
        <v>1981</v>
      </c>
      <c r="C23" s="154">
        <v>2.2400596434E-05</v>
      </c>
      <c r="D23" s="154">
        <v>1.8068634967E-05</v>
      </c>
      <c r="E23" s="154">
        <v>1.8662013262E-05</v>
      </c>
      <c r="F23" s="154">
        <v>2.1227935336E-05</v>
      </c>
      <c r="G23" s="154">
        <v>2.3189217545E-05</v>
      </c>
      <c r="H23" s="154">
        <v>2.8398203057E-05</v>
      </c>
      <c r="I23" s="154">
        <v>2.2798373014E-05</v>
      </c>
      <c r="J23" s="154">
        <v>2.990578518E-05</v>
      </c>
      <c r="K23" s="154"/>
      <c r="L23" s="154">
        <v>2.4570686899E-05</v>
      </c>
      <c r="M23" s="154">
        <v>3.5866652844E-05</v>
      </c>
      <c r="N23" s="154">
        <v>2.418698456657702E-05</v>
      </c>
    </row>
    <row r="24" spans="2:14" ht="15" customHeight="1">
      <c r="B24" s="76">
        <v>1982</v>
      </c>
      <c r="C24" s="154">
        <v>2.8367886204E-05</v>
      </c>
      <c r="D24" s="154">
        <v>2.3279981683E-05</v>
      </c>
      <c r="E24" s="154">
        <v>2.4147432359E-05</v>
      </c>
      <c r="F24" s="154">
        <v>2.6501759078E-05</v>
      </c>
      <c r="G24" s="154">
        <v>2.7873829572E-05</v>
      </c>
      <c r="H24" s="154">
        <v>3.567098286E-05</v>
      </c>
      <c r="I24" s="154">
        <v>2.8730509672E-05</v>
      </c>
      <c r="J24" s="154">
        <v>3.7830818253E-05</v>
      </c>
      <c r="K24" s="154"/>
      <c r="L24" s="154">
        <v>3.0736239105E-05</v>
      </c>
      <c r="M24" s="154">
        <v>4.5640315744E-05</v>
      </c>
      <c r="N24" s="154">
        <v>3.40251559688411E-05</v>
      </c>
    </row>
    <row r="25" spans="2:14" ht="15" customHeight="1">
      <c r="B25" s="76">
        <v>1983</v>
      </c>
      <c r="C25" s="154">
        <v>3.6596197403E-05</v>
      </c>
      <c r="D25" s="154">
        <v>3.2463321398E-05</v>
      </c>
      <c r="E25" s="154">
        <v>3.4716090141E-05</v>
      </c>
      <c r="F25" s="154">
        <v>3.7275482766E-05</v>
      </c>
      <c r="G25" s="154">
        <v>3.7521510614E-05</v>
      </c>
      <c r="H25" s="154">
        <v>4.6121986347E-05</v>
      </c>
      <c r="I25" s="154">
        <v>3.7348864537E-05</v>
      </c>
      <c r="J25" s="154">
        <v>4.8848518663E-05</v>
      </c>
      <c r="K25" s="154"/>
      <c r="L25" s="154">
        <v>4.0359627052E-05</v>
      </c>
      <c r="M25" s="154">
        <v>5.86931925E-05</v>
      </c>
      <c r="N25" s="154">
        <v>4.617192354853177E-05</v>
      </c>
    </row>
    <row r="26" spans="2:14" ht="15" customHeight="1">
      <c r="B26" s="76">
        <v>1984</v>
      </c>
      <c r="C26" s="154">
        <v>5.4928118356E-05</v>
      </c>
      <c r="D26" s="154">
        <v>5.106434493E-05</v>
      </c>
      <c r="E26" s="154">
        <v>5.4174936886E-05</v>
      </c>
      <c r="F26" s="154">
        <v>5.772865427E-05</v>
      </c>
      <c r="G26" s="154">
        <v>5.6881080814E-05</v>
      </c>
      <c r="H26" s="154">
        <v>6.6284236456E-05</v>
      </c>
      <c r="I26" s="154">
        <v>5.5870821033E-05</v>
      </c>
      <c r="J26" s="154">
        <v>6.9485003429E-05</v>
      </c>
      <c r="K26" s="154"/>
      <c r="L26" s="154">
        <v>6.1473785622E-05</v>
      </c>
      <c r="M26" s="154">
        <v>8.0901728408E-05</v>
      </c>
      <c r="N26" s="154">
        <v>7.135338031461564E-05</v>
      </c>
    </row>
    <row r="27" spans="2:14" ht="15" customHeight="1">
      <c r="B27" s="76">
        <v>1985</v>
      </c>
      <c r="C27" s="154">
        <v>7.7586950849E-05</v>
      </c>
      <c r="D27" s="154">
        <v>7.6225035467E-05</v>
      </c>
      <c r="E27" s="154">
        <v>8.3054846627E-05</v>
      </c>
      <c r="F27" s="154">
        <v>8.8211385799E-05</v>
      </c>
      <c r="G27" s="154">
        <v>8.13875694E-05</v>
      </c>
      <c r="H27" s="154">
        <v>9.4891946516E-05</v>
      </c>
      <c r="I27" s="154">
        <v>8.1049142024E-05</v>
      </c>
      <c r="J27" s="154">
        <v>9.9143024272E-05</v>
      </c>
      <c r="K27" s="154"/>
      <c r="L27" s="154">
        <v>8.8313300221E-05</v>
      </c>
      <c r="M27" s="154">
        <v>0.000114276157668</v>
      </c>
      <c r="N27" s="154">
        <v>0.00010065479333579925</v>
      </c>
    </row>
    <row r="28" spans="2:14" ht="15" customHeight="1">
      <c r="B28" s="76">
        <v>1986</v>
      </c>
      <c r="C28" s="154">
        <v>0.000108324113044</v>
      </c>
      <c r="D28" s="154">
        <v>0.000115730067161</v>
      </c>
      <c r="E28" s="154">
        <v>0.000130161124339</v>
      </c>
      <c r="F28" s="154">
        <v>0.000137644599607</v>
      </c>
      <c r="G28" s="154">
        <v>0.00012080412931</v>
      </c>
      <c r="H28" s="154">
        <v>0.000132360618165</v>
      </c>
      <c r="I28" s="154">
        <v>0.000112854470845</v>
      </c>
      <c r="J28" s="154">
        <v>0.000138350635355</v>
      </c>
      <c r="K28" s="154"/>
      <c r="L28" s="154">
        <v>0.000125530656396</v>
      </c>
      <c r="M28" s="154">
        <v>0.000159677167811</v>
      </c>
      <c r="N28" s="154">
        <v>0.0001521897633888143</v>
      </c>
    </row>
    <row r="29" spans="2:14" ht="15" customHeight="1">
      <c r="B29" s="76">
        <v>1987</v>
      </c>
      <c r="C29" s="154">
        <v>0.000156299112071</v>
      </c>
      <c r="D29" s="154">
        <v>0.000179906383358</v>
      </c>
      <c r="E29" s="154">
        <v>0.000205782679258</v>
      </c>
      <c r="F29" s="154">
        <v>0.000204284046644</v>
      </c>
      <c r="G29" s="154">
        <v>0.000180844587219</v>
      </c>
      <c r="H29" s="154">
        <v>0.000189735074141</v>
      </c>
      <c r="I29" s="154">
        <v>0.000164457318066</v>
      </c>
      <c r="J29" s="154">
        <v>0.000197499076812</v>
      </c>
      <c r="K29" s="154"/>
      <c r="L29" s="154">
        <v>0.000181033301383</v>
      </c>
      <c r="M29" s="154">
        <v>0.000225095346429</v>
      </c>
      <c r="N29" s="154">
        <v>0.00021430875899372358</v>
      </c>
    </row>
    <row r="30" spans="2:14" ht="15" customHeight="1">
      <c r="B30" s="76">
        <v>1988</v>
      </c>
      <c r="C30" s="154">
        <v>0.000308472864622</v>
      </c>
      <c r="D30" s="154">
        <v>0.000338494444421</v>
      </c>
      <c r="E30" s="154">
        <v>0.000373133356141</v>
      </c>
      <c r="F30" s="154">
        <v>0.000370921724097</v>
      </c>
      <c r="G30" s="154">
        <v>0.000340259678033</v>
      </c>
      <c r="H30" s="154">
        <v>0.000354398732144</v>
      </c>
      <c r="I30" s="154">
        <v>0.000321555935292</v>
      </c>
      <c r="J30" s="154">
        <v>0.000364585764846</v>
      </c>
      <c r="K30" s="154"/>
      <c r="L30" s="154">
        <v>0.000342100324011</v>
      </c>
      <c r="M30" s="154">
        <v>0.00040077488449</v>
      </c>
      <c r="N30" s="154">
        <v>0.00038110098693560306</v>
      </c>
    </row>
    <row r="31" spans="2:14" ht="15" customHeight="1">
      <c r="B31" s="76">
        <v>1989</v>
      </c>
      <c r="C31" s="154">
        <v>0.000446148916781</v>
      </c>
      <c r="D31" s="154">
        <v>0.000489379547886</v>
      </c>
      <c r="E31" s="154">
        <v>0.000541728636429</v>
      </c>
      <c r="F31" s="154">
        <v>0.000536112664936</v>
      </c>
      <c r="G31" s="154">
        <v>0.000491931640664</v>
      </c>
      <c r="H31" s="154">
        <v>0.000516292198959</v>
      </c>
      <c r="I31" s="154">
        <v>0.000471006073897</v>
      </c>
      <c r="J31" s="154">
        <v>0.000530407244542</v>
      </c>
      <c r="K31" s="154"/>
      <c r="L31" s="154">
        <v>0.000499056530016</v>
      </c>
      <c r="M31" s="154">
        <v>0.000580663276611</v>
      </c>
      <c r="N31" s="154">
        <v>0.0005420767347570002</v>
      </c>
    </row>
    <row r="32" spans="2:14" ht="15" customHeight="1">
      <c r="B32" s="76">
        <v>1990</v>
      </c>
      <c r="C32" s="154">
        <v>0.000675017278045</v>
      </c>
      <c r="D32" s="154">
        <v>0.000725147022089</v>
      </c>
      <c r="E32" s="154">
        <v>0.000797786612362</v>
      </c>
      <c r="F32" s="154">
        <v>0.000782439989922</v>
      </c>
      <c r="G32" s="154">
        <v>0.000728928631855</v>
      </c>
      <c r="H32" s="154">
        <v>0.000775062742066</v>
      </c>
      <c r="I32" s="154">
        <v>0.000728587659415</v>
      </c>
      <c r="J32" s="154">
        <v>0.00079019701214</v>
      </c>
      <c r="K32" s="154"/>
      <c r="L32" s="154">
        <v>0.000754885848626</v>
      </c>
      <c r="M32" s="154">
        <v>0.000845180750596</v>
      </c>
      <c r="N32" s="154">
        <v>0.0007028143892852664</v>
      </c>
    </row>
    <row r="33" spans="2:14" ht="15" customHeight="1">
      <c r="B33" s="76">
        <v>1991</v>
      </c>
      <c r="C33" s="154">
        <v>0.001195781072452</v>
      </c>
      <c r="D33" s="154">
        <v>0.001241897280445</v>
      </c>
      <c r="E33" s="154">
        <v>0.001321466819067</v>
      </c>
      <c r="F33" s="154">
        <v>0.001307117727993</v>
      </c>
      <c r="G33" s="154">
        <v>0.001248373720038</v>
      </c>
      <c r="H33" s="154">
        <v>0.001303927499571</v>
      </c>
      <c r="I33" s="154">
        <v>0.001255973003721</v>
      </c>
      <c r="J33" s="154">
        <v>0.001321191303798</v>
      </c>
      <c r="K33" s="154"/>
      <c r="L33" s="154">
        <v>0.001277813922326</v>
      </c>
      <c r="M33" s="154">
        <v>0.001386819637671</v>
      </c>
      <c r="N33" s="154">
        <v>0.001110469673364077</v>
      </c>
    </row>
    <row r="34" spans="2:14" ht="15" customHeight="1">
      <c r="B34" s="76">
        <v>1992</v>
      </c>
      <c r="C34" s="154">
        <v>0.001890057554505</v>
      </c>
      <c r="D34" s="154">
        <v>0.001999221815633</v>
      </c>
      <c r="E34" s="154">
        <v>0.002145594432169</v>
      </c>
      <c r="F34" s="154">
        <v>0.002131484281306</v>
      </c>
      <c r="G34" s="154">
        <v>0.002009647669305</v>
      </c>
      <c r="H34" s="154">
        <v>0.0020872531212</v>
      </c>
      <c r="I34" s="154">
        <v>0.001964465696767</v>
      </c>
      <c r="J34" s="154">
        <v>0.002126991660547</v>
      </c>
      <c r="K34" s="154"/>
      <c r="L34" s="154">
        <v>0.002033745753945</v>
      </c>
      <c r="M34" s="154">
        <v>0.002270761558577</v>
      </c>
      <c r="N34" s="154">
        <v>0.0018537715774713415</v>
      </c>
    </row>
    <row r="35" spans="2:14" ht="15" customHeight="1">
      <c r="B35" s="76">
        <v>1993</v>
      </c>
      <c r="C35" s="154">
        <v>0.003293240086608</v>
      </c>
      <c r="D35" s="154">
        <v>0.003322898181794</v>
      </c>
      <c r="E35" s="154">
        <v>0.003400649001579</v>
      </c>
      <c r="F35" s="154">
        <v>0.003420465762663</v>
      </c>
      <c r="G35" s="154">
        <v>0.003340226949387</v>
      </c>
      <c r="H35" s="154">
        <v>0.003381301591709</v>
      </c>
      <c r="I35" s="154">
        <v>0.003292499028186</v>
      </c>
      <c r="J35" s="154">
        <v>0.003415872114909</v>
      </c>
      <c r="K35" s="154"/>
      <c r="L35" s="154">
        <v>0.003323119256063</v>
      </c>
      <c r="M35" s="154">
        <v>0.003551302605333</v>
      </c>
      <c r="N35" s="154">
        <v>0.002727654265314642</v>
      </c>
    </row>
    <row r="36" spans="2:14" ht="15" customHeight="1">
      <c r="B36" s="76">
        <v>1994</v>
      </c>
      <c r="C36" s="154">
        <v>0.0066557388045</v>
      </c>
      <c r="D36" s="154">
        <v>0.007367666974683</v>
      </c>
      <c r="E36" s="154">
        <v>0.00811782349893</v>
      </c>
      <c r="F36" s="154">
        <v>0.008063377883799</v>
      </c>
      <c r="G36" s="154">
        <v>0.007406089033296</v>
      </c>
      <c r="H36" s="154">
        <v>0.007737293209716</v>
      </c>
      <c r="I36" s="154">
        <v>0.007013186812161</v>
      </c>
      <c r="J36" s="154">
        <v>0.007951504986247</v>
      </c>
      <c r="K36" s="154"/>
      <c r="L36" s="154">
        <v>0.007472720080415</v>
      </c>
      <c r="M36" s="154">
        <v>0.008688147745775</v>
      </c>
      <c r="N36" s="154">
        <v>0.008074453474484551</v>
      </c>
    </row>
    <row r="37" spans="2:14" ht="15" customHeight="1">
      <c r="B37" s="76">
        <v>1995</v>
      </c>
      <c r="C37" s="154">
        <v>0.011238548915491</v>
      </c>
      <c r="D37" s="154">
        <v>0.012704396805446</v>
      </c>
      <c r="E37" s="154">
        <v>0.014096815624234</v>
      </c>
      <c r="F37" s="154">
        <v>0.014110202181118</v>
      </c>
      <c r="G37" s="154">
        <v>0.012770649674961</v>
      </c>
      <c r="H37" s="154">
        <v>0.013192475102431</v>
      </c>
      <c r="I37" s="154">
        <v>0.011604641072931</v>
      </c>
      <c r="J37" s="154">
        <v>0.013657829838113</v>
      </c>
      <c r="K37" s="154"/>
      <c r="L37" s="154">
        <v>0.012647279827713</v>
      </c>
      <c r="M37" s="154">
        <v>0.015251280045578</v>
      </c>
      <c r="N37" s="154">
        <v>0.01548551041446418</v>
      </c>
    </row>
    <row r="38" spans="2:14" ht="15" customHeight="1">
      <c r="B38" s="76">
        <v>1996</v>
      </c>
      <c r="C38" s="154">
        <v>0.020555337775601</v>
      </c>
      <c r="D38" s="154">
        <v>0.023081260404836</v>
      </c>
      <c r="E38" s="154">
        <v>0.025227925265501</v>
      </c>
      <c r="F38" s="154">
        <v>0.025512259462381</v>
      </c>
      <c r="G38" s="154">
        <v>0.023201628160761</v>
      </c>
      <c r="H38" s="154">
        <v>0.02353423141752</v>
      </c>
      <c r="I38" s="154">
        <v>0.0205957375522</v>
      </c>
      <c r="J38" s="154">
        <v>0.024395553576135</v>
      </c>
      <c r="K38" s="154"/>
      <c r="L38" s="154">
        <v>0.022532786921976</v>
      </c>
      <c r="M38" s="154">
        <v>0.027346185738849</v>
      </c>
      <c r="N38" s="154">
        <v>0.02463458673674127</v>
      </c>
    </row>
    <row r="39" spans="2:14" ht="15" customHeight="1">
      <c r="B39" s="76">
        <v>1997</v>
      </c>
      <c r="C39" s="154">
        <v>0.039087376124423</v>
      </c>
      <c r="D39" s="154">
        <v>0.041872491708614</v>
      </c>
      <c r="E39" s="154">
        <v>0.044360354128476</v>
      </c>
      <c r="F39" s="154">
        <v>0.044689326322255</v>
      </c>
      <c r="G39" s="154">
        <v>0.042090854907744</v>
      </c>
      <c r="H39" s="154">
        <v>0.042754680688496</v>
      </c>
      <c r="I39" s="154">
        <v>0.039338104677501</v>
      </c>
      <c r="J39" s="154">
        <v>0.043750358095517</v>
      </c>
      <c r="K39" s="154"/>
      <c r="L39" s="154">
        <v>0.041460989026069</v>
      </c>
      <c r="M39" s="154">
        <v>0.047128188639636</v>
      </c>
      <c r="N39" s="154">
        <v>0.03927836851070363</v>
      </c>
    </row>
    <row r="40" spans="2:14" ht="15" customHeight="1">
      <c r="B40" s="76">
        <v>1998</v>
      </c>
      <c r="C40" s="154">
        <v>0.067557437644296</v>
      </c>
      <c r="D40" s="154">
        <v>0.073214945521373</v>
      </c>
      <c r="E40" s="154">
        <v>0.077343247729886</v>
      </c>
      <c r="F40" s="154">
        <v>0.078783499671655</v>
      </c>
      <c r="G40" s="154">
        <v>0.073596758236017</v>
      </c>
      <c r="H40" s="154">
        <v>0.073423966768882</v>
      </c>
      <c r="I40" s="154">
        <v>0.065908135266324</v>
      </c>
      <c r="J40" s="154">
        <v>0.075592207583515</v>
      </c>
      <c r="K40" s="154"/>
      <c r="L40" s="154">
        <v>0.070767920263736</v>
      </c>
      <c r="M40" s="154">
        <v>0.082909606123028</v>
      </c>
      <c r="N40" s="154">
        <v>0.06594305329449325</v>
      </c>
    </row>
    <row r="41" spans="2:14" ht="15" customHeight="1">
      <c r="B41" s="76">
        <v>1999</v>
      </c>
      <c r="C41" s="154">
        <v>0.101539219424347</v>
      </c>
      <c r="D41" s="154">
        <v>0.110621614733539</v>
      </c>
      <c r="E41" s="154">
        <v>0.117208721878924</v>
      </c>
      <c r="F41" s="154">
        <v>0.119480356199328</v>
      </c>
      <c r="G41" s="154">
        <v>0.111198501579781</v>
      </c>
      <c r="H41" s="154">
        <v>0.110854459428461</v>
      </c>
      <c r="I41" s="154">
        <v>0.098911356532534</v>
      </c>
      <c r="J41" s="154">
        <v>0.114298876343426</v>
      </c>
      <c r="K41" s="154"/>
      <c r="L41" s="154">
        <v>0.106684463280972</v>
      </c>
      <c r="M41" s="154">
        <v>0.125925242943069</v>
      </c>
      <c r="N41" s="154">
        <v>0.09566579331797115</v>
      </c>
    </row>
    <row r="42" spans="2:14" ht="15" customHeight="1">
      <c r="B42" s="76">
        <v>2000</v>
      </c>
      <c r="C42" s="154">
        <v>0.145092235281767</v>
      </c>
      <c r="D42" s="154">
        <v>0.158799599594529</v>
      </c>
      <c r="E42" s="154">
        <v>0.168697070510111</v>
      </c>
      <c r="F42" s="154">
        <v>0.172079131057006</v>
      </c>
      <c r="G42" s="154">
        <v>0.159627732508836</v>
      </c>
      <c r="H42" s="154">
        <v>0.1590294514723</v>
      </c>
      <c r="I42" s="154">
        <v>0.141150901204494</v>
      </c>
      <c r="J42" s="154">
        <v>0.164186029524889</v>
      </c>
      <c r="K42" s="154"/>
      <c r="L42" s="154">
        <v>0.152846315208137</v>
      </c>
      <c r="M42" s="154">
        <v>0.181598436838699</v>
      </c>
      <c r="N42" s="154">
        <v>0.13660361434453433</v>
      </c>
    </row>
    <row r="43" spans="2:14" ht="15" customHeight="1">
      <c r="B43" s="76">
        <v>2001</v>
      </c>
      <c r="C43" s="154">
        <v>0.235627219092826</v>
      </c>
      <c r="D43" s="154">
        <v>0.266213322287017</v>
      </c>
      <c r="E43" s="154">
        <v>0.287859543180989</v>
      </c>
      <c r="F43" s="154">
        <v>0.294919418170601</v>
      </c>
      <c r="G43" s="154">
        <v>0.267601613031929</v>
      </c>
      <c r="H43" s="154">
        <v>0.265407557372145</v>
      </c>
      <c r="I43" s="154">
        <v>0.227112192127463</v>
      </c>
      <c r="J43" s="154">
        <v>0.276472902699492</v>
      </c>
      <c r="K43" s="154"/>
      <c r="L43" s="154">
        <v>0.252798830983853</v>
      </c>
      <c r="M43" s="154">
        <v>0.313954423083455</v>
      </c>
      <c r="N43" s="154">
        <v>0.2637805987909723</v>
      </c>
    </row>
    <row r="44" spans="2:14" ht="15" customHeight="1">
      <c r="B44" s="76">
        <v>2002</v>
      </c>
      <c r="C44" s="154">
        <v>0.328473316724181</v>
      </c>
      <c r="D44" s="154">
        <v>0.362419337181472</v>
      </c>
      <c r="E44" s="154">
        <v>0.38651739290978</v>
      </c>
      <c r="F44" s="154">
        <v>0.394621255635726</v>
      </c>
      <c r="G44" s="154">
        <v>0.364309338054696</v>
      </c>
      <c r="H44" s="154">
        <v>0.362560359793252</v>
      </c>
      <c r="I44" s="154">
        <v>0.318721752051395</v>
      </c>
      <c r="J44" s="154">
        <v>0.375097001657142</v>
      </c>
      <c r="K44" s="154"/>
      <c r="L44" s="154">
        <v>0.347694527027456</v>
      </c>
      <c r="M44" s="154">
        <v>0.41716247353114</v>
      </c>
      <c r="N44" s="154">
        <v>0.32660028877855546</v>
      </c>
    </row>
    <row r="45" spans="2:14" ht="15" customHeight="1">
      <c r="B45" s="76">
        <v>2003</v>
      </c>
      <c r="C45" s="154">
        <v>0.396988561882115</v>
      </c>
      <c r="D45" s="154">
        <v>0.424286945018961</v>
      </c>
      <c r="E45" s="154">
        <v>0.444132335834381</v>
      </c>
      <c r="F45" s="154">
        <v>0.451308726637025</v>
      </c>
      <c r="G45" s="154">
        <v>0.426499582740833</v>
      </c>
      <c r="H45" s="154">
        <v>0.426413994907807</v>
      </c>
      <c r="I45" s="154">
        <v>0.388652400360628</v>
      </c>
      <c r="J45" s="154">
        <v>0.437098984423265</v>
      </c>
      <c r="K45" s="154"/>
      <c r="L45" s="154">
        <v>0.412693029891004</v>
      </c>
      <c r="M45" s="154">
        <v>0.472573144264128</v>
      </c>
      <c r="N45" s="154">
        <v>0.40153424970198853</v>
      </c>
    </row>
    <row r="46" spans="2:14" ht="15" customHeight="1">
      <c r="B46" s="76">
        <v>2004</v>
      </c>
      <c r="C46" s="154">
        <v>0.453452558146591</v>
      </c>
      <c r="D46" s="154">
        <v>0.480907898950851</v>
      </c>
      <c r="E46" s="154">
        <v>0.501173092059718</v>
      </c>
      <c r="F46" s="154">
        <v>0.508705018269107</v>
      </c>
      <c r="G46" s="154">
        <v>0.483415812452448</v>
      </c>
      <c r="H46" s="154">
        <v>0.483853715918046</v>
      </c>
      <c r="I46" s="154">
        <v>0.444905824032843</v>
      </c>
      <c r="J46" s="154">
        <v>0.494881384119744</v>
      </c>
      <c r="K46" s="154"/>
      <c r="L46" s="154">
        <v>0.469319881950884</v>
      </c>
      <c r="M46" s="154">
        <v>0.531488156064794</v>
      </c>
      <c r="N46" s="154">
        <v>0.45787175111560763</v>
      </c>
    </row>
    <row r="47" spans="2:14" ht="15" customHeight="1">
      <c r="B47" s="76">
        <v>2005</v>
      </c>
      <c r="C47" s="154">
        <v>0.483949414960219</v>
      </c>
      <c r="D47" s="154">
        <v>0.494613569053603</v>
      </c>
      <c r="E47" s="154">
        <v>0.504357413321656</v>
      </c>
      <c r="F47" s="154">
        <v>0.509120770641859</v>
      </c>
      <c r="G47" s="154">
        <v>0.497192957020839</v>
      </c>
      <c r="H47" s="154">
        <v>0.50032217707437</v>
      </c>
      <c r="I47" s="154">
        <v>0.479754278229743</v>
      </c>
      <c r="J47" s="154">
        <v>0.506245401827958</v>
      </c>
      <c r="K47" s="154"/>
      <c r="L47" s="154">
        <v>0.490490410135251</v>
      </c>
      <c r="M47" s="154">
        <v>0.526037403194204</v>
      </c>
      <c r="N47" s="154">
        <v>0.4471969711653711</v>
      </c>
    </row>
    <row r="48" spans="2:14" ht="15" customHeight="1">
      <c r="B48" s="76">
        <v>2006</v>
      </c>
      <c r="C48" s="154">
        <v>0.564613347821865</v>
      </c>
      <c r="D48" s="154">
        <v>0.565584102119723</v>
      </c>
      <c r="E48" s="154">
        <v>0.570042139843125</v>
      </c>
      <c r="F48" s="154">
        <v>0.573739089152503</v>
      </c>
      <c r="G48" s="154">
        <v>0.568533598289549</v>
      </c>
      <c r="H48" s="154">
        <v>0.573769431087662</v>
      </c>
      <c r="I48" s="154">
        <v>0.562897907534406</v>
      </c>
      <c r="J48" s="154">
        <v>0.577207714667589</v>
      </c>
      <c r="K48" s="154"/>
      <c r="L48" s="154">
        <v>0.565744436339247</v>
      </c>
      <c r="M48" s="154">
        <v>0.589317188991314</v>
      </c>
      <c r="N48" s="154">
        <v>0.4995485966537279</v>
      </c>
    </row>
    <row r="49" spans="2:14" ht="15" customHeight="1">
      <c r="B49" s="76">
        <v>2007</v>
      </c>
      <c r="C49" s="154">
        <v>0.598363469901986</v>
      </c>
      <c r="D49" s="154">
        <v>0.579347710959154</v>
      </c>
      <c r="E49" s="154">
        <v>0.572369930005013</v>
      </c>
      <c r="F49" s="154">
        <v>0.573177182113878</v>
      </c>
      <c r="G49" s="154">
        <v>0.582368983742578</v>
      </c>
      <c r="H49" s="154">
        <v>0.590637179101522</v>
      </c>
      <c r="I49" s="154">
        <v>0.6022452997428</v>
      </c>
      <c r="J49" s="154">
        <v>0.588331831370126</v>
      </c>
      <c r="K49" s="154"/>
      <c r="L49" s="154">
        <v>0.588104899664103</v>
      </c>
      <c r="M49" s="154">
        <v>0.582772696152223</v>
      </c>
      <c r="N49" s="154">
        <v>0.5422435588961947</v>
      </c>
    </row>
    <row r="50" spans="2:14" ht="15" customHeight="1">
      <c r="B50" s="76">
        <v>2008</v>
      </c>
      <c r="C50" s="154">
        <v>0.684380407305015</v>
      </c>
      <c r="D50" s="154">
        <v>0.656172911762149</v>
      </c>
      <c r="E50" s="154">
        <v>0.644623907750049</v>
      </c>
      <c r="F50" s="154">
        <v>0.644620297815504</v>
      </c>
      <c r="G50" s="154">
        <v>0.659594824582422</v>
      </c>
      <c r="H50" s="154">
        <v>0.669900006594394</v>
      </c>
      <c r="I50" s="154">
        <v>0.690738377970718</v>
      </c>
      <c r="J50" s="154">
        <v>0.665411483798241</v>
      </c>
      <c r="K50" s="154"/>
      <c r="L50" s="154">
        <v>0.668900975477862</v>
      </c>
      <c r="M50" s="154">
        <v>0.653555740860769</v>
      </c>
      <c r="N50" s="154">
        <v>0.6206051912162298</v>
      </c>
    </row>
    <row r="51" spans="2:14" ht="15" customHeight="1">
      <c r="B51" s="76">
        <v>2009</v>
      </c>
      <c r="C51" s="154">
        <v>0.650679137857175</v>
      </c>
      <c r="D51" s="154">
        <v>0.656342830691746</v>
      </c>
      <c r="E51" s="154">
        <v>0.663025378596296</v>
      </c>
      <c r="F51" s="154">
        <v>0.667580275729515</v>
      </c>
      <c r="G51" s="154">
        <v>0.65976562963175</v>
      </c>
      <c r="H51" s="154">
        <v>0.665336097671184</v>
      </c>
      <c r="I51" s="154">
        <v>0.646954526287977</v>
      </c>
      <c r="J51" s="154">
        <v>0.670289435817317</v>
      </c>
      <c r="K51" s="154"/>
      <c r="L51" s="154">
        <v>0.654883237531153</v>
      </c>
      <c r="M51" s="154">
        <v>0.686077579021337</v>
      </c>
      <c r="N51" s="154">
        <v>0.6058361824520998</v>
      </c>
    </row>
    <row r="52" spans="2:14" ht="15" customHeight="1">
      <c r="B52" s="76">
        <v>2010</v>
      </c>
      <c r="C52" s="154">
        <v>0.682631017352882</v>
      </c>
      <c r="D52" s="154">
        <v>0.66408816691817</v>
      </c>
      <c r="E52" s="154">
        <v>0.656715887211486</v>
      </c>
      <c r="F52" s="154">
        <v>0.65766974315836</v>
      </c>
      <c r="G52" s="154">
        <v>0.667551357445292</v>
      </c>
      <c r="H52" s="154">
        <v>0.676733297219307</v>
      </c>
      <c r="I52" s="154">
        <v>0.685619059591805</v>
      </c>
      <c r="J52" s="154">
        <v>0.674627218837683</v>
      </c>
      <c r="K52" s="154"/>
      <c r="L52" s="154">
        <v>0.673081440189548</v>
      </c>
      <c r="M52" s="154">
        <v>0.668579900801875</v>
      </c>
      <c r="N52" s="154">
        <v>0.614337643779449</v>
      </c>
    </row>
    <row r="53" spans="2:14" ht="15" customHeight="1">
      <c r="B53" s="76">
        <v>2011</v>
      </c>
      <c r="C53" s="154">
        <v>0.785584206562002</v>
      </c>
      <c r="D53" s="154">
        <v>0.774565901890369</v>
      </c>
      <c r="E53" s="154">
        <v>0.771799493189803</v>
      </c>
      <c r="F53" s="154">
        <v>0.774380702640196</v>
      </c>
      <c r="G53" s="154">
        <v>0.778605228937118</v>
      </c>
      <c r="H53" s="154">
        <v>0.787812151768631</v>
      </c>
      <c r="I53" s="154">
        <v>0.785978392909238</v>
      </c>
      <c r="J53" s="154">
        <v>0.788356079703323</v>
      </c>
      <c r="K53" s="154"/>
      <c r="L53" s="154">
        <v>0.780572046236024</v>
      </c>
      <c r="M53" s="154">
        <v>0.790195835876258</v>
      </c>
      <c r="N53" s="154">
        <v>0.7780995588157997</v>
      </c>
    </row>
    <row r="54" spans="2:14" ht="15" customHeight="1">
      <c r="B54" s="76">
        <v>2012</v>
      </c>
      <c r="C54" s="154">
        <v>0.820032686904569</v>
      </c>
      <c r="D54" s="154">
        <v>0.794244115733465</v>
      </c>
      <c r="E54" s="154">
        <v>0.783272523401334</v>
      </c>
      <c r="F54" s="154">
        <v>0.783851576275249</v>
      </c>
      <c r="G54" s="154">
        <v>0.798386063798276</v>
      </c>
      <c r="H54" s="154">
        <v>0.80990281235062</v>
      </c>
      <c r="I54" s="154">
        <v>0.824586333526386</v>
      </c>
      <c r="J54" s="154">
        <v>0.806307286793037</v>
      </c>
      <c r="K54" s="154"/>
      <c r="L54" s="154">
        <v>0.806573373486468</v>
      </c>
      <c r="M54" s="154">
        <v>0.795695731438072</v>
      </c>
      <c r="N54" s="154">
        <v>0.7623544850344965</v>
      </c>
    </row>
    <row r="55" spans="2:14" ht="15" customHeight="1">
      <c r="B55" s="76">
        <v>2013</v>
      </c>
      <c r="C55" s="154">
        <v>0.86831512409225</v>
      </c>
      <c r="D55" s="154">
        <v>0.853205641595284</v>
      </c>
      <c r="E55" s="154">
        <v>0.848293270979701</v>
      </c>
      <c r="F55" s="154">
        <v>0.850640089657862</v>
      </c>
      <c r="G55" s="154">
        <v>0.857655071419297</v>
      </c>
      <c r="H55" s="154">
        <v>0.868249925939025</v>
      </c>
      <c r="I55" s="154">
        <v>0.869518751493972</v>
      </c>
      <c r="J55" s="154">
        <v>0.867933297934589</v>
      </c>
      <c r="K55" s="154"/>
      <c r="L55" s="154">
        <v>0.861141532881972</v>
      </c>
      <c r="M55" s="154">
        <v>0.866984797998348</v>
      </c>
      <c r="N55" s="154">
        <v>0.823990966829846</v>
      </c>
    </row>
    <row r="56" spans="2:14" ht="15" customHeight="1">
      <c r="B56" s="76">
        <v>2014</v>
      </c>
      <c r="C56" s="154">
        <v>0.938965111806432</v>
      </c>
      <c r="D56" s="154">
        <v>0.938843398970893</v>
      </c>
      <c r="E56" s="154">
        <v>0.93881549260074</v>
      </c>
      <c r="F56" s="154">
        <v>0.938822170513897</v>
      </c>
      <c r="G56" s="154">
        <v>0.938885407635048</v>
      </c>
      <c r="H56" s="154">
        <v>0.938967136150235</v>
      </c>
      <c r="I56" s="154">
        <v>0.938967136150235</v>
      </c>
      <c r="J56" s="154">
        <v>0.938967136150235</v>
      </c>
      <c r="K56" s="154"/>
      <c r="L56" s="154">
        <v>0.938967136150235</v>
      </c>
      <c r="M56" s="154">
        <v>0.938967136150235</v>
      </c>
      <c r="N56" s="154">
        <v>0.9389671361502347</v>
      </c>
    </row>
    <row r="57" spans="2:14" ht="15" customHeight="1">
      <c r="B57" s="76">
        <v>2015</v>
      </c>
      <c r="C57" s="154">
        <v>1</v>
      </c>
      <c r="D57" s="154">
        <v>1</v>
      </c>
      <c r="E57" s="154">
        <v>1</v>
      </c>
      <c r="F57" s="154">
        <v>1</v>
      </c>
      <c r="G57" s="154">
        <v>1</v>
      </c>
      <c r="H57" s="154">
        <v>1</v>
      </c>
      <c r="I57" s="154">
        <v>1</v>
      </c>
      <c r="J57" s="154">
        <v>1</v>
      </c>
      <c r="K57" s="154"/>
      <c r="L57" s="154">
        <v>1</v>
      </c>
      <c r="M57" s="154">
        <v>1</v>
      </c>
      <c r="N57" s="154">
        <v>1</v>
      </c>
    </row>
    <row r="58" spans="2:14" ht="15" customHeight="1">
      <c r="B58" s="76">
        <v>2016</v>
      </c>
      <c r="C58" s="154">
        <v>1.05297519150809</v>
      </c>
      <c r="D58" s="154">
        <v>1.05309768128645</v>
      </c>
      <c r="E58" s="154">
        <v>1.05334912159344</v>
      </c>
      <c r="F58" s="154">
        <v>1.05292313946744</v>
      </c>
      <c r="G58" s="154">
        <v>1.05294496189697</v>
      </c>
      <c r="H58" s="154">
        <v>1.053</v>
      </c>
      <c r="I58" s="154">
        <v>1.053</v>
      </c>
      <c r="J58" s="154">
        <v>1.053</v>
      </c>
      <c r="K58" s="154"/>
      <c r="L58" s="154">
        <v>1.053</v>
      </c>
      <c r="M58" s="154">
        <v>1.053</v>
      </c>
      <c r="N58" s="154">
        <v>1.053</v>
      </c>
    </row>
    <row r="59" spans="2:14" ht="15" customHeight="1">
      <c r="B59" s="76">
        <v>2017</v>
      </c>
      <c r="C59" s="154">
        <v>1.10143559298219</v>
      </c>
      <c r="D59" s="154">
        <v>1.09992038621719</v>
      </c>
      <c r="E59" s="154">
        <v>1.09870300368727</v>
      </c>
      <c r="F59" s="154">
        <v>1.10056866819283</v>
      </c>
      <c r="G59" s="154">
        <v>1.10102946312485</v>
      </c>
      <c r="H59" s="154">
        <v>1.101438</v>
      </c>
      <c r="I59" s="154">
        <v>1.101438</v>
      </c>
      <c r="J59" s="154">
        <v>1.101438</v>
      </c>
      <c r="K59" s="154"/>
      <c r="L59" s="154">
        <v>1.101438</v>
      </c>
      <c r="M59" s="154">
        <v>1.101438</v>
      </c>
      <c r="N59" s="154">
        <v>1.101438</v>
      </c>
    </row>
    <row r="60" spans="2:14" ht="12.75">
      <c r="B60" s="96" t="s">
        <v>154</v>
      </c>
      <c r="C60" s="77"/>
      <c r="D60" s="77"/>
      <c r="E60" s="77"/>
      <c r="F60" s="77"/>
      <c r="G60" s="77"/>
      <c r="H60" s="77"/>
      <c r="I60" s="77"/>
      <c r="J60" s="77"/>
      <c r="K60" s="77"/>
      <c r="L60" s="77"/>
      <c r="M60" s="77"/>
      <c r="N60" s="77"/>
    </row>
    <row r="61" spans="2:14" ht="20.25" customHeight="1">
      <c r="B61" s="78" t="s">
        <v>190</v>
      </c>
      <c r="C61" s="77"/>
      <c r="D61" s="77"/>
      <c r="E61" s="77"/>
      <c r="F61" s="77"/>
      <c r="G61" s="77"/>
      <c r="H61" s="77"/>
      <c r="I61" s="77"/>
      <c r="J61" s="77"/>
      <c r="K61" s="77"/>
      <c r="L61" s="77"/>
      <c r="M61" s="77"/>
      <c r="N61" s="77"/>
    </row>
    <row r="62" spans="2:14" ht="21" customHeight="1">
      <c r="B62" s="78" t="s">
        <v>155</v>
      </c>
      <c r="C62" s="77"/>
      <c r="D62" s="77"/>
      <c r="E62" s="77"/>
      <c r="F62" s="77"/>
      <c r="G62" s="77"/>
      <c r="H62" s="77"/>
      <c r="I62" s="77"/>
      <c r="J62" s="77"/>
      <c r="K62" s="77"/>
      <c r="L62" s="77"/>
      <c r="M62" s="77"/>
      <c r="N62" s="77"/>
    </row>
    <row r="63" spans="2:14" ht="21" customHeight="1">
      <c r="B63" s="79" t="s">
        <v>191</v>
      </c>
      <c r="C63" s="77"/>
      <c r="D63" s="77"/>
      <c r="E63" s="77"/>
      <c r="F63" s="77"/>
      <c r="G63" s="77"/>
      <c r="H63" s="77"/>
      <c r="I63" s="77"/>
      <c r="J63" s="77"/>
      <c r="K63" s="77"/>
      <c r="L63" s="77"/>
      <c r="M63" s="77"/>
      <c r="N63" s="77"/>
    </row>
    <row r="64" spans="2:14" ht="22.5" customHeight="1">
      <c r="B64" s="78" t="s">
        <v>192</v>
      </c>
      <c r="C64" s="77"/>
      <c r="D64" s="77"/>
      <c r="E64" s="77"/>
      <c r="F64" s="77"/>
      <c r="G64" s="77"/>
      <c r="H64" s="77"/>
      <c r="I64" s="77"/>
      <c r="J64" s="77"/>
      <c r="K64" s="77"/>
      <c r="L64" s="77"/>
      <c r="M64" s="77"/>
      <c r="N64" s="77"/>
    </row>
    <row r="65" ht="15">
      <c r="B65" s="78" t="s">
        <v>70</v>
      </c>
    </row>
    <row r="71" ht="41.25" customHeight="1"/>
  </sheetData>
  <sheetProtection/>
  <mergeCells count="4">
    <mergeCell ref="C3:M3"/>
    <mergeCell ref="N3:N4"/>
    <mergeCell ref="B2:N2"/>
    <mergeCell ref="B3:B4"/>
  </mergeCells>
  <printOptions/>
  <pageMargins left="0.31496062992125984" right="0.31496062992125984" top="0.35433070866141736" bottom="0.35433070866141736"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2017-06-14T11:04:21Z</cp:lastPrinted>
  <dcterms:created xsi:type="dcterms:W3CDTF">2000-07-06T05:43:41Z</dcterms:created>
  <dcterms:modified xsi:type="dcterms:W3CDTF">2020-07-09T07:03:39Z</dcterms:modified>
  <cp:category/>
  <cp:version/>
  <cp:contentType/>
  <cp:contentStatus/>
</cp:coreProperties>
</file>